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gunns-01.naganoken-vdi.local\groupshare01\nagano\全庁共有フォルダ\各課フォルダ\05健康福祉部\介護支援課\03サービス係\R3介護報酬改定関係\体制届関係\宮坂（コロナ特例）\"/>
    </mc:Choice>
  </mc:AlternateContent>
  <bookViews>
    <workbookView xWindow="0" yWindow="0" windowWidth="20490" windowHeight="7530"/>
  </bookViews>
  <sheets>
    <sheet name="（別紙M）申請様式" sheetId="1" r:id="rId1"/>
    <sheet name="（別紙M‐①）利用延人員数計算シート（通所介護）" sheetId="2" r:id="rId2"/>
    <sheet name="（別紙M‐②）利用延人員数計算シート（通所リハビリ）" sheetId="3" r:id="rId3"/>
  </sheets>
  <definedNames>
    <definedName name="_xlnm._FilterDatabase" localSheetId="0" hidden="1">'（別紙M）申請様式'!$B$17:$AF$30</definedName>
    <definedName name="_xlnm.Print_Area" localSheetId="0">'（別紙M）申請様式'!$A$1:$AG$79</definedName>
    <definedName name="_xlnm.Print_Area" localSheetId="1">'（別紙M‐①）利用延人員数計算シート（通所介護）'!$A$1:$T$28</definedName>
    <definedName name="_xlnm.Print_Area" localSheetId="2">'（別紙M‐②）利用延人員数計算シート（通所リハビリ）'!$A$1:$T$30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2"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6" i="1"/>
  <c r="W75" i="1"/>
  <c r="W74" i="1"/>
  <c r="W73" i="1"/>
  <c r="W72" i="1"/>
  <c r="W71" i="1"/>
  <c r="W70" i="1"/>
  <c r="W69" i="1"/>
  <c r="W68" i="1"/>
  <c r="W67" i="1"/>
  <c r="W66" i="1"/>
  <c r="W65" i="1"/>
  <c r="W64" i="1"/>
  <c r="W63" i="1"/>
  <c r="W62" i="1"/>
  <c r="W61" i="1"/>
  <c r="Q36" i="1" l="1"/>
  <c r="AI18" i="1" l="1"/>
  <c r="U41" i="1"/>
  <c r="U40" i="1"/>
  <c r="U39" i="1"/>
  <c r="U38" i="1"/>
  <c r="U37" i="1"/>
  <c r="AI20" i="1"/>
  <c r="AJ4" i="1"/>
  <c r="AJ10" i="1" l="1"/>
  <c r="AI22" i="1" s="1"/>
  <c r="H22" i="1" s="1"/>
  <c r="H21" i="1" s="1"/>
  <c r="AA41" i="1"/>
  <c r="L36" i="1"/>
  <c r="L37" i="1" l="1"/>
  <c r="L38" i="1" s="1"/>
  <c r="L39" i="1" s="1"/>
  <c r="L40" i="1" s="1"/>
  <c r="L41" i="1" s="1"/>
  <c r="L42" i="1" s="1"/>
  <c r="L43" i="1" s="1"/>
  <c r="L58" i="1"/>
  <c r="L59" i="1" s="1"/>
  <c r="L60" i="1" s="1"/>
  <c r="L61" i="1" s="1"/>
  <c r="L62" i="1" s="1"/>
  <c r="L63" i="1" s="1"/>
  <c r="L64" i="1" s="1"/>
  <c r="L65" i="1" s="1"/>
  <c r="L66" i="1" s="1"/>
  <c r="L67" i="1" s="1"/>
  <c r="L68" i="1" s="1"/>
  <c r="L69" i="1" s="1"/>
  <c r="L70" i="1" s="1"/>
  <c r="L71" i="1" s="1"/>
  <c r="L72" i="1" s="1"/>
  <c r="L73" i="1" s="1"/>
  <c r="L74" i="1" s="1"/>
  <c r="L75" i="1" s="1"/>
  <c r="L76" i="1" s="1"/>
  <c r="AJ20" i="1" l="1"/>
  <c r="Q58" i="1" l="1"/>
  <c r="W60" i="1" s="1"/>
  <c r="U36" i="1"/>
  <c r="AA38" i="1" s="1"/>
  <c r="AA43" i="1" l="1"/>
  <c r="AA42" i="1"/>
  <c r="AA40" i="1" l="1"/>
  <c r="AA39" i="1"/>
</calcChain>
</file>

<file path=xl/sharedStrings.xml><?xml version="1.0" encoding="utf-8"?>
<sst xmlns="http://schemas.openxmlformats.org/spreadsheetml/2006/main" count="174" uniqueCount="132">
  <si>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</si>
  <si>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</si>
  <si>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</si>
  <si>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</si>
  <si>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</si>
  <si>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</si>
  <si>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</si>
  <si>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</si>
  <si>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</si>
  <si>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</si>
  <si>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</si>
  <si>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</si>
  <si>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</si>
  <si>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</si>
  <si>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</si>
  <si>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</si>
  <si>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</si>
  <si>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</si>
  <si>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</si>
  <si>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</si>
  <si>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</si>
  <si>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</si>
  <si>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</si>
  <si>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</si>
  <si>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</si>
  <si>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</si>
  <si>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</si>
  <si>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</si>
  <si>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</si>
  <si>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</si>
  <si>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</si>
  <si>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</si>
  <si>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</si>
  <si>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</si>
  <si>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</si>
  <si>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</si>
  <si>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</si>
  <si>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</si>
  <si>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</si>
  <si>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</si>
  <si>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</si>
  <si>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</si>
  <si>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</si>
  <si>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</si>
  <si>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</si>
  <si>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</si>
  <si>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</si>
  <si>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</si>
  <si>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</si>
  <si>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</si>
  <si>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</si>
  <si>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</si>
  <si>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</si>
  <si>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</si>
  <si>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</si>
  <si>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</si>
  <si>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</si>
  <si>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</si>
  <si>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</si>
  <si>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</si>
  <si>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</si>
  <si>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</si>
  <si>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</si>
  <si>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</si>
  <si>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</si>
  <si>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</si>
  <si>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</si>
  <si>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</si>
  <si>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</si>
  <si>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</si>
  <si>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</si>
  <si>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</si>
  <si>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</si>
  <si>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</si>
  <si>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</si>
  <si>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</si>
  <si>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</si>
  <si>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</si>
  <si>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</si>
  <si>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</si>
  <si>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</si>
  <si>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</si>
  <si>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</si>
  <si>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</si>
  <si>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</si>
  <si>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</si>
  <si>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</si>
  <si>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</si>
  <si>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</si>
  <si>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</si>
  <si>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</si>
  <si>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</si>
  <si>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</si>
  <si>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</si>
  <si>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</si>
  <si>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</si>
  <si>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</si>
  <si>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</si>
  <si>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</si>
  <si>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</si>
  <si>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</si>
  <si>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</si>
  <si>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</si>
  <si>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</si>
  <si>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</si>
  <si>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</si>
  <si>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</si>
  <si>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</si>
  <si>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</si>
  <si>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</si>
  <si>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</si>
  <si>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</si>
  <si>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</si>
  <si>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</si>
  <si>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</si>
  <si>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</si>
  <si>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</si>
  <si>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</si>
  <si>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</si>
  <si>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</si>
  <si>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</si>
  <si>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</si>
  <si>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</si>
  <si>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</si>
  <si>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</si>
  <si>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</si>
  <si>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（別紙M）</t>
    <rPh sb="1" eb="3">
      <t>ベッシ</t>
    </rPh>
    <phoneticPr fontId="3"/>
  </si>
  <si>
    <t>利用延人員数計算シート（通所介護）</t>
    <rPh sb="0" eb="2">
      <t>リヨウ</t>
    </rPh>
    <rPh sb="2" eb="3">
      <t>ノ</t>
    </rPh>
    <rPh sb="3" eb="5">
      <t>ジンイン</t>
    </rPh>
    <rPh sb="5" eb="6">
      <t>スウ</t>
    </rPh>
    <rPh sb="6" eb="8">
      <t>ケイサン</t>
    </rPh>
    <rPh sb="12" eb="14">
      <t>ツウショ</t>
    </rPh>
    <rPh sb="14" eb="16">
      <t>カイゴ</t>
    </rPh>
    <phoneticPr fontId="20"/>
  </si>
  <si>
    <t>（別紙M‐①）</t>
    <phoneticPr fontId="3"/>
  </si>
  <si>
    <t>（別紙M‐②）</t>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</si>
  <si>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200" eb="201">
      <t>カク</t>
    </rPh>
    <rPh sb="201" eb="205">
      <t>トドウフケン</t>
    </rPh>
    <rPh sb="206" eb="209">
      <t>シチョウソン</t>
    </rPh>
    <rPh sb="214" eb="215">
      <t>ホン</t>
    </rPh>
    <rPh sb="220" eb="221">
      <t>ベツ</t>
    </rPh>
    <rPh sb="223" eb="225">
      <t>リヨウ</t>
    </rPh>
    <rPh sb="225" eb="226">
      <t>ノ</t>
    </rPh>
    <rPh sb="226" eb="229">
      <t>ジンインスウ</t>
    </rPh>
    <rPh sb="230" eb="232">
      <t>ケイサン</t>
    </rPh>
    <rPh sb="237" eb="239">
      <t>ヨウシキ</t>
    </rPh>
    <rPh sb="239" eb="240">
      <t>トウ</t>
    </rPh>
    <rPh sb="241" eb="243">
      <t>ジュンビ</t>
    </rPh>
    <rPh sb="248" eb="250">
      <t>バアイ</t>
    </rPh>
    <rPh sb="256" eb="258">
      <t>シヨウ</t>
    </rPh>
    <rPh sb="269" eb="271">
      <t>アオイロ</t>
    </rPh>
    <rPh sb="275" eb="277">
      <t>スウチ</t>
    </rPh>
    <rPh sb="278" eb="280">
      <t>ニュウリョク</t>
    </rPh>
    <rPh sb="282" eb="284">
      <t>ミドリイロ</t>
    </rPh>
    <rPh sb="295" eb="297">
      <t>センタク</t>
    </rPh>
    <rPh sb="299" eb="301">
      <t>ニュウリョク</t>
    </rPh>
    <rPh sb="308" eb="310">
      <t>ニュウリョク</t>
    </rPh>
    <rPh sb="313" eb="315">
      <t>スウチ</t>
    </rPh>
    <rPh sb="315" eb="316">
      <t>トウ</t>
    </rPh>
    <rPh sb="317" eb="318">
      <t>モト</t>
    </rPh>
    <rPh sb="321" eb="323">
      <t>キイロ</t>
    </rPh>
    <rPh sb="326" eb="328">
      <t>サンテイ</t>
    </rPh>
    <rPh sb="328" eb="330">
      <t>ケッカ</t>
    </rPh>
    <rPh sb="331" eb="333">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</si>
  <si>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9" eb="201">
      <t>ツウショ</t>
    </rPh>
    <rPh sb="201" eb="203">
      <t>カイゴ</t>
    </rPh>
    <rPh sb="204" eb="206">
      <t>チイキ</t>
    </rPh>
    <rPh sb="206" eb="209">
      <t>ミッチャクガタ</t>
    </rPh>
    <rPh sb="209" eb="211">
      <t>ツウショ</t>
    </rPh>
    <rPh sb="211" eb="213">
      <t>カイゴ</t>
    </rPh>
    <rPh sb="215" eb="217">
      <t>カイゴ</t>
    </rPh>
    <rPh sb="217" eb="219">
      <t>ヨボウ</t>
    </rPh>
    <rPh sb="220" eb="223">
      <t>ニンチショウ</t>
    </rPh>
    <rPh sb="223" eb="226">
      <t>タイオウガタ</t>
    </rPh>
    <rPh sb="226" eb="228">
      <t>ツウショ</t>
    </rPh>
    <rPh sb="228" eb="230">
      <t>カイゴ</t>
    </rPh>
    <rPh sb="232" eb="234">
      <t>イカ</t>
    </rPh>
    <rPh sb="239" eb="241">
      <t>ツウショ</t>
    </rPh>
    <rPh sb="273" eb="275">
      <t>カイゴ</t>
    </rPh>
    <rPh sb="275" eb="277">
      <t>ヨボウ</t>
    </rPh>
    <rPh sb="315" eb="317">
      <t>アオイロ</t>
    </rPh>
    <rPh sb="321" eb="323">
      <t>スウチ</t>
    </rPh>
    <rPh sb="324" eb="326">
      <t>ニュウリョク</t>
    </rPh>
    <rPh sb="328" eb="330">
      <t>ミドリイロ</t>
    </rPh>
    <rPh sb="341" eb="343">
      <t>センタク</t>
    </rPh>
    <rPh sb="345" eb="347">
      <t>ニュウリョク</t>
    </rPh>
    <rPh sb="354" eb="356">
      <t>ニュウリョク</t>
    </rPh>
    <rPh sb="359" eb="361">
      <t>スウチ</t>
    </rPh>
    <rPh sb="361" eb="362">
      <t>トウ</t>
    </rPh>
    <rPh sb="363" eb="364">
      <t>モト</t>
    </rPh>
    <rPh sb="367" eb="369">
      <t>キイロ</t>
    </rPh>
    <rPh sb="372" eb="374">
      <t>サンテイ</t>
    </rPh>
    <rPh sb="374" eb="376">
      <t>ケッカ</t>
    </rPh>
    <rPh sb="377" eb="379">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</si>
</sst>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9">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2" fillId="0" borderId="0" xfId="5" applyFont="1" applyFill="1" applyAlignment="1">
      <alignment horizontal="right" vertical="center"/>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35</xdr:row>
      <xdr:rowOff>179917</xdr:rowOff>
    </xdr:from>
    <xdr:to>
      <xdr:col>25</xdr:col>
      <xdr:colOff>201083</xdr:colOff>
      <xdr:row>39</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60</xdr:row>
      <xdr:rowOff>88900</xdr:rowOff>
    </xdr:from>
    <xdr:to>
      <xdr:col>21</xdr:col>
      <xdr:colOff>226485</xdr:colOff>
      <xdr:row>63</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4"/>
  <sheetViews>
    <sheetView tabSelected="1" view="pageBreakPreview" zoomScaleNormal="100" zoomScaleSheetLayoutView="100" workbookViewId="0">
      <selection activeCell="AE9" sqref="AE9"/>
    </sheetView>
  </sheetViews>
  <sheetFormatPr defaultColWidth="9"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6" ht="11.45" customHeight="1" x14ac:dyDescent="0.4"/>
    <row r="2" spans="1:36" x14ac:dyDescent="0.4">
      <c r="AE2" s="1" t="s">
        <v>126</v>
      </c>
    </row>
    <row r="3" spans="1:36" ht="21" x14ac:dyDescent="0.4">
      <c r="A3" s="166" t="s">
        <v>22</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row>
    <row r="4" spans="1:36" ht="21.95" customHeight="1" x14ac:dyDescent="0.4">
      <c r="AI4" s="1" t="s">
        <v>51</v>
      </c>
      <c r="AJ4" s="14" t="str">
        <f>IF(G13="","",VLOOKUP(G13,AI5:AJ9,2,FALSE))</f>
        <v/>
      </c>
    </row>
    <row r="5" spans="1:36" ht="26.25" customHeight="1" x14ac:dyDescent="0.4">
      <c r="B5" s="170" t="s">
        <v>125</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2"/>
      <c r="AI5" s="1" t="s">
        <v>36</v>
      </c>
      <c r="AJ5" s="11">
        <v>1</v>
      </c>
    </row>
    <row r="6" spans="1:36" ht="26.25" customHeight="1" x14ac:dyDescent="0.4">
      <c r="B6" s="173"/>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5"/>
      <c r="AI6" s="1" t="s">
        <v>37</v>
      </c>
      <c r="AJ6" s="11">
        <v>2</v>
      </c>
    </row>
    <row r="7" spans="1:36" ht="26.25" customHeight="1" x14ac:dyDescent="0.4">
      <c r="B7" s="176"/>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5"/>
      <c r="AI7" s="1" t="s">
        <v>3</v>
      </c>
      <c r="AJ7" s="11">
        <v>3</v>
      </c>
    </row>
    <row r="8" spans="1:36" ht="26.25" customHeight="1" x14ac:dyDescent="0.4">
      <c r="B8" s="177"/>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9"/>
      <c r="AI8" s="1" t="s">
        <v>2</v>
      </c>
      <c r="AJ8" s="11">
        <v>4</v>
      </c>
    </row>
    <row r="9" spans="1:36" ht="21.95" customHeight="1" x14ac:dyDescent="0.4">
      <c r="AI9" s="1" t="s">
        <v>0</v>
      </c>
      <c r="AJ9" s="11">
        <v>5</v>
      </c>
    </row>
    <row r="10" spans="1:36" ht="21.95" customHeight="1" x14ac:dyDescent="0.4">
      <c r="B10" s="3" t="s">
        <v>18</v>
      </c>
      <c r="U10" s="1"/>
      <c r="AI10" s="7" t="s">
        <v>50</v>
      </c>
      <c r="AJ10" s="13" t="str">
        <f>IF(AND(COUNTIF(V13,"*")=1,OR(AJ4=1,AJ4=2,)),VLOOKUP(V13,AI11:AJ13,2,FALSE),"")</f>
        <v/>
      </c>
    </row>
    <row r="11" spans="1:36" ht="21.95" customHeight="1" x14ac:dyDescent="0.4">
      <c r="B11" s="132" t="s">
        <v>9</v>
      </c>
      <c r="C11" s="132"/>
      <c r="D11" s="132"/>
      <c r="E11" s="132"/>
      <c r="F11" s="132"/>
      <c r="G11" s="120"/>
      <c r="H11" s="120"/>
      <c r="I11" s="120"/>
      <c r="J11" s="120"/>
      <c r="K11" s="132" t="s">
        <v>8</v>
      </c>
      <c r="L11" s="132"/>
      <c r="M11" s="132"/>
      <c r="N11" s="132"/>
      <c r="O11" s="184"/>
      <c r="P11" s="184"/>
      <c r="Q11" s="184"/>
      <c r="R11" s="184"/>
      <c r="S11" s="184"/>
      <c r="T11" s="184"/>
      <c r="U11" s="184"/>
      <c r="V11" s="184"/>
      <c r="W11" s="184"/>
      <c r="X11" s="184"/>
      <c r="Y11" s="185"/>
      <c r="Z11" s="185"/>
      <c r="AA11" s="185"/>
      <c r="AB11" s="185"/>
      <c r="AI11" s="7" t="s">
        <v>38</v>
      </c>
      <c r="AJ11" s="11">
        <v>6</v>
      </c>
    </row>
    <row r="12" spans="1:36" ht="21.95" customHeight="1" x14ac:dyDescent="0.4">
      <c r="B12" s="167" t="s">
        <v>7</v>
      </c>
      <c r="C12" s="168"/>
      <c r="D12" s="168"/>
      <c r="E12" s="168"/>
      <c r="F12" s="169"/>
      <c r="G12" s="151"/>
      <c r="H12" s="152"/>
      <c r="I12" s="152"/>
      <c r="J12" s="153"/>
      <c r="K12" s="167" t="s">
        <v>6</v>
      </c>
      <c r="L12" s="168"/>
      <c r="M12" s="168"/>
      <c r="N12" s="169"/>
      <c r="O12" s="151"/>
      <c r="P12" s="152"/>
      <c r="Q12" s="152"/>
      <c r="R12" s="152"/>
      <c r="S12" s="152"/>
      <c r="T12" s="153"/>
      <c r="U12" s="148" t="s">
        <v>5</v>
      </c>
      <c r="V12" s="149"/>
      <c r="W12" s="149"/>
      <c r="X12" s="150"/>
      <c r="Y12" s="151"/>
      <c r="Z12" s="152"/>
      <c r="AA12" s="152"/>
      <c r="AB12" s="152"/>
      <c r="AC12" s="152"/>
      <c r="AD12" s="152"/>
      <c r="AE12" s="152"/>
      <c r="AF12" s="153"/>
      <c r="AI12" s="7" t="s">
        <v>33</v>
      </c>
      <c r="AJ12" s="11">
        <v>7</v>
      </c>
    </row>
    <row r="13" spans="1:36" ht="21.95" customHeight="1" x14ac:dyDescent="0.4">
      <c r="B13" s="132" t="s">
        <v>4</v>
      </c>
      <c r="C13" s="132"/>
      <c r="D13" s="132"/>
      <c r="E13" s="132"/>
      <c r="F13" s="132"/>
      <c r="G13" s="180"/>
      <c r="H13" s="181"/>
      <c r="I13" s="181"/>
      <c r="J13" s="181"/>
      <c r="K13" s="181"/>
      <c r="L13" s="181"/>
      <c r="M13" s="181"/>
      <c r="N13" s="181"/>
      <c r="O13" s="181"/>
      <c r="P13" s="181"/>
      <c r="Q13" s="182"/>
      <c r="R13" s="148" t="s">
        <v>35</v>
      </c>
      <c r="S13" s="149"/>
      <c r="T13" s="149"/>
      <c r="U13" s="150"/>
      <c r="V13" s="180"/>
      <c r="W13" s="181"/>
      <c r="X13" s="181"/>
      <c r="Y13" s="181"/>
      <c r="Z13" s="181"/>
      <c r="AA13" s="181"/>
      <c r="AB13" s="182"/>
      <c r="AI13" s="7" t="s">
        <v>34</v>
      </c>
      <c r="AJ13" s="11">
        <v>8</v>
      </c>
    </row>
    <row r="14" spans="1:36" ht="17.25" customHeight="1" x14ac:dyDescent="0.4">
      <c r="B14" s="183" t="s">
        <v>39</v>
      </c>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2"/>
      <c r="AJ14" s="11"/>
    </row>
    <row r="15" spans="1:36" ht="17.25" customHeight="1" x14ac:dyDescent="0.4">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2"/>
      <c r="AI15" s="7"/>
    </row>
    <row r="16" spans="1:36" ht="18" customHeight="1" x14ac:dyDescent="0.4">
      <c r="U16" s="1"/>
      <c r="AI16" s="7"/>
    </row>
    <row r="17" spans="2:37" ht="21.95" customHeight="1" x14ac:dyDescent="0.4">
      <c r="B17" s="3" t="s">
        <v>29</v>
      </c>
      <c r="U17" s="1"/>
      <c r="AI17" s="7" t="s">
        <v>45</v>
      </c>
    </row>
    <row r="18" spans="2:37" ht="21.95" customHeight="1" x14ac:dyDescent="0.4">
      <c r="B18" s="107" t="s">
        <v>46</v>
      </c>
      <c r="C18" s="108"/>
      <c r="D18" s="108"/>
      <c r="E18" s="108"/>
      <c r="F18" s="108"/>
      <c r="G18" s="108"/>
      <c r="H18" s="108"/>
      <c r="I18" s="108"/>
      <c r="J18" s="108"/>
      <c r="K18" s="109"/>
      <c r="L18" s="167" t="s">
        <v>40</v>
      </c>
      <c r="M18" s="168"/>
      <c r="N18" s="152"/>
      <c r="O18" s="152"/>
      <c r="P18" s="9" t="s">
        <v>41</v>
      </c>
      <c r="Q18" s="152"/>
      <c r="R18" s="152"/>
      <c r="S18" s="10" t="s">
        <v>42</v>
      </c>
      <c r="T18"/>
      <c r="U18"/>
      <c r="AD18"/>
      <c r="AE18"/>
      <c r="AI18" s="12" t="str">
        <f>L18&amp;N18&amp;P18&amp;Q18&amp;S18&amp;"１日"</f>
        <v>令和年月１日</v>
      </c>
      <c r="AJ18" s="18"/>
      <c r="AK18" s="18"/>
    </row>
    <row r="19" spans="2:37" ht="21.95" customHeight="1" x14ac:dyDescent="0.4">
      <c r="B19" s="107" t="s">
        <v>52</v>
      </c>
      <c r="C19" s="108"/>
      <c r="D19" s="108"/>
      <c r="E19" s="108"/>
      <c r="F19" s="108"/>
      <c r="G19" s="108"/>
      <c r="H19" s="108"/>
      <c r="I19" s="108"/>
      <c r="J19" s="108"/>
      <c r="K19" s="108"/>
      <c r="L19" s="108"/>
      <c r="M19" s="108"/>
      <c r="N19" s="108"/>
      <c r="O19" s="109"/>
      <c r="P19" s="164"/>
      <c r="Q19" s="165"/>
      <c r="R19" s="165"/>
      <c r="S19" s="6" t="s">
        <v>1</v>
      </c>
      <c r="AI19" s="7" t="s">
        <v>44</v>
      </c>
      <c r="AJ19" s="8" t="s">
        <v>43</v>
      </c>
    </row>
    <row r="20" spans="2:37" ht="21.95" customHeight="1" x14ac:dyDescent="0.4">
      <c r="B20" s="147" t="s">
        <v>115</v>
      </c>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54"/>
      <c r="AA20" s="155"/>
      <c r="AB20" s="155"/>
      <c r="AC20" s="4" t="s">
        <v>1</v>
      </c>
      <c r="AI20" s="15" t="e">
        <f>(Z20-P19)/Z20</f>
        <v>#DIV/0!</v>
      </c>
      <c r="AJ20" s="16" t="e">
        <f>AI20</f>
        <v>#DIV/0!</v>
      </c>
    </row>
    <row r="21" spans="2:37" ht="21.95" customHeight="1" x14ac:dyDescent="0.2">
      <c r="B21" s="156" t="s">
        <v>24</v>
      </c>
      <c r="C21" s="157"/>
      <c r="D21" s="157"/>
      <c r="E21" s="157"/>
      <c r="F21" s="157"/>
      <c r="G21" s="157"/>
      <c r="H21" s="158" t="str">
        <f>IF(P19="","",IF(AND(H22="否",ROUND(AI20,4)&gt;=0.05),"可","否"))</f>
        <v/>
      </c>
      <c r="I21" s="159"/>
      <c r="J21" s="160"/>
      <c r="N21" s="5"/>
      <c r="O21" s="5"/>
      <c r="P21" s="5"/>
      <c r="Q21" s="5"/>
      <c r="R21" s="5"/>
      <c r="S21" s="5"/>
      <c r="T21" s="5"/>
      <c r="U21" s="5"/>
      <c r="V21" s="5"/>
      <c r="W21" s="5"/>
      <c r="X21" s="5"/>
      <c r="Y21" s="5"/>
      <c r="Z21" s="5"/>
      <c r="AA21" s="5"/>
      <c r="AB21" s="5"/>
      <c r="AC21" s="5"/>
      <c r="AD21" s="5"/>
      <c r="AE21" s="5"/>
      <c r="AF21" s="5"/>
      <c r="AI21" s="93" t="s">
        <v>101</v>
      </c>
      <c r="AJ21" s="95" t="s">
        <v>102</v>
      </c>
    </row>
    <row r="22" spans="2:37" ht="21.95" customHeight="1" x14ac:dyDescent="0.4">
      <c r="B22" s="107" t="s">
        <v>10</v>
      </c>
      <c r="C22" s="108"/>
      <c r="D22" s="108"/>
      <c r="E22" s="108"/>
      <c r="F22" s="108"/>
      <c r="G22" s="108"/>
      <c r="H22" s="161" t="str">
        <f>IF(N18="","",IF(AND(AI22="可",AJ22="可"),"可","否"))</f>
        <v/>
      </c>
      <c r="I22" s="162"/>
      <c r="J22" s="163"/>
      <c r="N22" s="5"/>
      <c r="O22" s="5"/>
      <c r="P22" s="5"/>
      <c r="Q22" s="5"/>
      <c r="R22" s="5"/>
      <c r="S22" s="5"/>
      <c r="T22" s="5"/>
      <c r="U22" s="5"/>
      <c r="V22" s="5"/>
      <c r="W22" s="5"/>
      <c r="X22" s="5"/>
      <c r="Y22" s="5"/>
      <c r="Z22" s="5"/>
      <c r="AE22" s="5"/>
      <c r="AF22" s="5"/>
      <c r="AI22" s="93" t="str">
        <f>IF(P19="","",IF(OR(AND(AJ10=7,P19&lt;=750),(AND(AJ10=8,P19&lt;=900))),"可","否"))</f>
        <v/>
      </c>
      <c r="AJ22" s="94" t="str">
        <f>IF(AND(N18=3,OR(Q18=2,Q18=3)),"否","可")</f>
        <v>可</v>
      </c>
      <c r="AK22"/>
    </row>
    <row r="23" spans="2:37" ht="20.25" customHeight="1" x14ac:dyDescent="0.4">
      <c r="B23" s="118" t="s">
        <v>124</v>
      </c>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8"/>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20.25" customHeight="1" x14ac:dyDescent="0.4">
      <c r="B29" s="118"/>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row>
    <row r="30" spans="2:37" ht="20.25" customHeight="1" x14ac:dyDescent="0.4">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row>
    <row r="31" spans="2:37" ht="18" customHeight="1" x14ac:dyDescent="0.4">
      <c r="N31" s="2"/>
      <c r="O31" s="2"/>
      <c r="P31" s="2"/>
      <c r="Q31" s="2"/>
      <c r="R31" s="2"/>
      <c r="S31" s="2"/>
      <c r="U31" s="1"/>
    </row>
    <row r="32" spans="2:37" ht="21.95" customHeight="1" x14ac:dyDescent="0.4">
      <c r="B32" s="129" t="s">
        <v>23</v>
      </c>
      <c r="C32" s="130"/>
      <c r="D32" s="130"/>
      <c r="E32" s="130"/>
      <c r="F32" s="130"/>
      <c r="G32" s="130"/>
      <c r="H32" s="130"/>
      <c r="I32" s="131"/>
      <c r="K32" s="17" t="s">
        <v>54</v>
      </c>
      <c r="N32" s="2"/>
      <c r="O32" s="2"/>
      <c r="P32" s="2"/>
      <c r="Q32" s="2"/>
      <c r="R32" s="2"/>
      <c r="S32" s="2"/>
      <c r="U32" s="1"/>
    </row>
    <row r="33" spans="2:37" ht="21.95" customHeight="1" x14ac:dyDescent="0.4">
      <c r="B33" s="3" t="s">
        <v>49</v>
      </c>
    </row>
    <row r="34" spans="2:37" ht="21.95" customHeight="1" x14ac:dyDescent="0.4">
      <c r="B34" s="132"/>
      <c r="C34" s="132"/>
      <c r="D34" s="132"/>
      <c r="E34" s="132"/>
      <c r="F34" s="132"/>
      <c r="G34" s="132"/>
      <c r="H34" s="132"/>
      <c r="I34" s="132"/>
      <c r="J34" s="132"/>
      <c r="K34" s="132"/>
      <c r="L34" s="132" t="s">
        <v>15</v>
      </c>
      <c r="M34" s="132"/>
      <c r="N34" s="132"/>
      <c r="O34" s="132"/>
      <c r="P34" s="132"/>
      <c r="Q34" s="133" t="s">
        <v>47</v>
      </c>
      <c r="R34" s="133"/>
      <c r="S34" s="133"/>
      <c r="T34" s="133"/>
      <c r="U34" s="132" t="s">
        <v>16</v>
      </c>
      <c r="V34" s="132"/>
      <c r="W34" s="132"/>
      <c r="X34" s="132"/>
      <c r="Y34" s="114"/>
      <c r="Z34" s="115"/>
      <c r="AA34" s="134" t="s">
        <v>30</v>
      </c>
      <c r="AB34" s="132"/>
      <c r="AC34" s="132"/>
      <c r="AD34" s="132"/>
      <c r="AH34"/>
      <c r="AI34"/>
      <c r="AJ34"/>
      <c r="AK34"/>
    </row>
    <row r="35" spans="2:37" ht="21.95" customHeight="1" x14ac:dyDescent="0.4">
      <c r="B35" s="132"/>
      <c r="C35" s="132"/>
      <c r="D35" s="132"/>
      <c r="E35" s="132"/>
      <c r="F35" s="132"/>
      <c r="G35" s="132"/>
      <c r="H35" s="132"/>
      <c r="I35" s="132"/>
      <c r="J35" s="132"/>
      <c r="K35" s="132"/>
      <c r="L35" s="132"/>
      <c r="M35" s="132"/>
      <c r="N35" s="132"/>
      <c r="O35" s="132"/>
      <c r="P35" s="132"/>
      <c r="Q35" s="133"/>
      <c r="R35" s="133"/>
      <c r="S35" s="133"/>
      <c r="T35" s="133"/>
      <c r="U35" s="132"/>
      <c r="V35" s="132"/>
      <c r="W35" s="132"/>
      <c r="X35" s="132"/>
      <c r="Y35" s="114"/>
      <c r="Z35" s="115"/>
      <c r="AA35" s="132"/>
      <c r="AB35" s="132"/>
      <c r="AC35" s="132"/>
      <c r="AD35" s="132"/>
      <c r="AH35"/>
      <c r="AI35"/>
      <c r="AJ35"/>
      <c r="AK35"/>
    </row>
    <row r="36" spans="2:37" ht="21.95" customHeight="1" x14ac:dyDescent="0.4">
      <c r="B36" s="107" t="s">
        <v>46</v>
      </c>
      <c r="C36" s="108"/>
      <c r="D36" s="108"/>
      <c r="E36" s="108"/>
      <c r="F36" s="108"/>
      <c r="G36" s="108"/>
      <c r="H36" s="108"/>
      <c r="I36" s="108"/>
      <c r="J36" s="108"/>
      <c r="K36" s="109"/>
      <c r="L36" s="110" t="str">
        <f>IF(N18="","",EOMONTH(AI18,0))</f>
        <v/>
      </c>
      <c r="M36" s="110"/>
      <c r="N36" s="110"/>
      <c r="O36" s="110"/>
      <c r="P36" s="110"/>
      <c r="Q36" s="121" t="str">
        <f>IF($P$19=0,"",$P$19)</f>
        <v/>
      </c>
      <c r="R36" s="122"/>
      <c r="S36" s="122"/>
      <c r="T36" s="122"/>
      <c r="U36" s="144" t="str">
        <f>IF(Q36="","",ROUND(($Z$20-Q36)/$Z$20,4))</f>
        <v/>
      </c>
      <c r="V36" s="145"/>
      <c r="W36" s="145"/>
      <c r="X36" s="145"/>
      <c r="Y36" s="114"/>
      <c r="Z36" s="115"/>
      <c r="AA36" s="123"/>
      <c r="AB36" s="124"/>
      <c r="AC36" s="124"/>
      <c r="AD36" s="125"/>
      <c r="AH36"/>
      <c r="AI36"/>
      <c r="AJ36"/>
      <c r="AK36"/>
    </row>
    <row r="37" spans="2:37" ht="21.95" customHeight="1" x14ac:dyDescent="0.4">
      <c r="B37" s="107" t="s">
        <v>25</v>
      </c>
      <c r="C37" s="108"/>
      <c r="D37" s="108"/>
      <c r="E37" s="108"/>
      <c r="F37" s="108"/>
      <c r="G37" s="108"/>
      <c r="H37" s="108"/>
      <c r="I37" s="108"/>
      <c r="J37" s="108"/>
      <c r="K37" s="109"/>
      <c r="L37" s="110" t="str">
        <f t="shared" ref="L37:L43" si="0">IF($N$18="","",EOMONTH(L36,1))</f>
        <v/>
      </c>
      <c r="M37" s="110"/>
      <c r="N37" s="110"/>
      <c r="O37" s="110"/>
      <c r="P37" s="110"/>
      <c r="Q37" s="111"/>
      <c r="R37" s="112"/>
      <c r="S37" s="112"/>
      <c r="T37" s="112"/>
      <c r="U37" s="144" t="str">
        <f t="shared" ref="U37:U41" si="1">IF(Q37="","",ROUND(($Z$20-Q37)/$Z$20,4))</f>
        <v/>
      </c>
      <c r="V37" s="145"/>
      <c r="W37" s="145"/>
      <c r="X37" s="145"/>
      <c r="Y37" s="114"/>
      <c r="Z37" s="115"/>
      <c r="AA37" s="123"/>
      <c r="AB37" s="124"/>
      <c r="AC37" s="124"/>
      <c r="AD37" s="125"/>
      <c r="AH37"/>
      <c r="AI37"/>
      <c r="AJ37"/>
      <c r="AK37"/>
    </row>
    <row r="38" spans="2:37" ht="21.95" customHeight="1" x14ac:dyDescent="0.4">
      <c r="B38" s="107" t="s">
        <v>26</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4"/>
      <c r="Z38" s="115"/>
      <c r="AA38" s="113" t="str">
        <f>IF(U36="","",IF(AND($H$21="可",U36&gt;=0.05),"可","否"))</f>
        <v/>
      </c>
      <c r="AB38" s="113"/>
      <c r="AC38" s="113"/>
      <c r="AD38" s="113"/>
      <c r="AH38"/>
      <c r="AI38"/>
      <c r="AJ38"/>
      <c r="AK38"/>
    </row>
    <row r="39" spans="2:37" ht="21.95" customHeight="1" x14ac:dyDescent="0.4">
      <c r="B39" s="107" t="s">
        <v>12</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13" t="str">
        <f t="shared" ref="AA39:AA43" si="2">IF(U37="","",IF(AND($H$21="可",U37&gt;=0.05),"可","否"))</f>
        <v/>
      </c>
      <c r="AB39" s="113"/>
      <c r="AC39" s="113"/>
      <c r="AD39" s="113"/>
      <c r="AH39"/>
      <c r="AI39"/>
      <c r="AJ39"/>
      <c r="AK39"/>
    </row>
    <row r="40" spans="2:37" ht="21.95" customHeight="1" x14ac:dyDescent="0.4">
      <c r="B40" s="107" t="s">
        <v>13</v>
      </c>
      <c r="C40" s="108"/>
      <c r="D40" s="108"/>
      <c r="E40" s="108"/>
      <c r="F40" s="108"/>
      <c r="G40" s="108"/>
      <c r="H40" s="108"/>
      <c r="I40" s="108"/>
      <c r="J40" s="108"/>
      <c r="K40" s="109"/>
      <c r="L40" s="110" t="str">
        <f t="shared" si="0"/>
        <v/>
      </c>
      <c r="M40" s="110"/>
      <c r="N40" s="110"/>
      <c r="O40" s="110"/>
      <c r="P40" s="110"/>
      <c r="Q40" s="111"/>
      <c r="R40" s="112"/>
      <c r="S40" s="112"/>
      <c r="T40" s="112"/>
      <c r="U40" s="144" t="str">
        <f t="shared" si="1"/>
        <v/>
      </c>
      <c r="V40" s="145"/>
      <c r="W40" s="145"/>
      <c r="X40" s="145"/>
      <c r="Y40" s="116" t="s">
        <v>31</v>
      </c>
      <c r="Z40" s="115"/>
      <c r="AA40" s="113" t="str">
        <f t="shared" si="2"/>
        <v/>
      </c>
      <c r="AB40" s="113"/>
      <c r="AC40" s="113"/>
      <c r="AD40" s="113"/>
      <c r="AH40"/>
      <c r="AI40"/>
      <c r="AJ40"/>
      <c r="AK40"/>
    </row>
    <row r="41" spans="2:37" ht="21.95" customHeight="1" x14ac:dyDescent="0.4">
      <c r="B41" s="107" t="s">
        <v>14</v>
      </c>
      <c r="C41" s="108"/>
      <c r="D41" s="108"/>
      <c r="E41" s="108"/>
      <c r="F41" s="108"/>
      <c r="G41" s="108"/>
      <c r="H41" s="108"/>
      <c r="I41" s="108"/>
      <c r="J41" s="108"/>
      <c r="K41" s="109"/>
      <c r="L41" s="110" t="str">
        <f t="shared" si="0"/>
        <v/>
      </c>
      <c r="M41" s="110"/>
      <c r="N41" s="110"/>
      <c r="O41" s="110"/>
      <c r="P41" s="110"/>
      <c r="Q41" s="111"/>
      <c r="R41" s="112"/>
      <c r="S41" s="112"/>
      <c r="T41" s="112"/>
      <c r="U41" s="144" t="str">
        <f t="shared" si="1"/>
        <v/>
      </c>
      <c r="V41" s="145"/>
      <c r="W41" s="145"/>
      <c r="X41" s="145"/>
      <c r="Y41" s="114"/>
      <c r="Z41" s="115"/>
      <c r="AA41" s="146" t="str">
        <f>IF(U39="","",IF(AND($H$21="可",U39&gt;=0.05),"可","否"))</f>
        <v/>
      </c>
      <c r="AB41" s="146"/>
      <c r="AC41" s="146"/>
      <c r="AD41" s="146"/>
      <c r="AH41"/>
      <c r="AI41"/>
      <c r="AJ41"/>
      <c r="AK41"/>
    </row>
    <row r="42" spans="2:37" ht="21.95" customHeight="1" x14ac:dyDescent="0.4">
      <c r="B42" s="107"/>
      <c r="C42" s="108"/>
      <c r="D42" s="108"/>
      <c r="E42" s="108"/>
      <c r="F42" s="108"/>
      <c r="G42" s="108"/>
      <c r="H42" s="108"/>
      <c r="I42" s="108"/>
      <c r="J42" s="108"/>
      <c r="K42" s="109"/>
      <c r="L42" s="110" t="str">
        <f t="shared" si="0"/>
        <v/>
      </c>
      <c r="M42" s="110"/>
      <c r="N42" s="110"/>
      <c r="O42" s="110"/>
      <c r="P42" s="110"/>
      <c r="Q42" s="123"/>
      <c r="R42" s="124"/>
      <c r="S42" s="124"/>
      <c r="T42" s="125"/>
      <c r="U42" s="123"/>
      <c r="V42" s="124"/>
      <c r="W42" s="124"/>
      <c r="X42" s="125"/>
      <c r="Y42" s="114"/>
      <c r="Z42" s="115"/>
      <c r="AA42" s="113" t="str">
        <f t="shared" si="2"/>
        <v/>
      </c>
      <c r="AB42" s="113"/>
      <c r="AC42" s="113"/>
      <c r="AD42" s="113"/>
      <c r="AH42"/>
      <c r="AI42"/>
      <c r="AJ42"/>
      <c r="AK42"/>
    </row>
    <row r="43" spans="2:37" ht="21.95" customHeight="1" x14ac:dyDescent="0.4">
      <c r="B43" s="107" t="s">
        <v>17</v>
      </c>
      <c r="C43" s="108"/>
      <c r="D43" s="108"/>
      <c r="E43" s="108"/>
      <c r="F43" s="108"/>
      <c r="G43" s="108"/>
      <c r="H43" s="108"/>
      <c r="I43" s="108"/>
      <c r="J43" s="108"/>
      <c r="K43" s="109"/>
      <c r="L43" s="110" t="str">
        <f t="shared" si="0"/>
        <v/>
      </c>
      <c r="M43" s="110"/>
      <c r="N43" s="110"/>
      <c r="O43" s="110"/>
      <c r="P43" s="110"/>
      <c r="Q43" s="143"/>
      <c r="R43" s="143"/>
      <c r="S43" s="143"/>
      <c r="T43" s="143"/>
      <c r="U43" s="143"/>
      <c r="V43" s="143"/>
      <c r="W43" s="143"/>
      <c r="X43" s="143"/>
      <c r="Y43" s="114"/>
      <c r="Z43" s="115"/>
      <c r="AA43" s="113" t="str">
        <f t="shared" si="2"/>
        <v/>
      </c>
      <c r="AB43" s="113"/>
      <c r="AC43" s="113"/>
      <c r="AD43" s="113"/>
      <c r="AH43"/>
      <c r="AI43"/>
      <c r="AJ43"/>
      <c r="AK43"/>
    </row>
    <row r="44" spans="2:37" ht="19.5" customHeight="1" x14ac:dyDescent="0.4">
      <c r="B44" s="141" t="s">
        <v>57</v>
      </c>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19.5" customHeight="1" x14ac:dyDescent="0.4">
      <c r="B45" s="141"/>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row>
    <row r="46" spans="2:37" ht="19.5" customHeight="1" x14ac:dyDescent="0.4">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row>
    <row r="47" spans="2:37" ht="20.100000000000001" customHeight="1" x14ac:dyDescent="0.4">
      <c r="U47" s="1"/>
    </row>
    <row r="48" spans="2:37" ht="21.95" customHeight="1" x14ac:dyDescent="0.4">
      <c r="B48" s="129" t="s">
        <v>27</v>
      </c>
      <c r="C48" s="130"/>
      <c r="D48" s="130"/>
      <c r="E48" s="130"/>
      <c r="F48" s="130"/>
      <c r="G48" s="130"/>
      <c r="H48" s="130"/>
      <c r="I48" s="130"/>
      <c r="J48" s="130"/>
      <c r="K48" s="130"/>
      <c r="L48" s="130"/>
      <c r="M48" s="130"/>
      <c r="N48" s="130"/>
      <c r="O48" s="130"/>
      <c r="P48" s="130"/>
      <c r="Q48" s="130"/>
      <c r="R48" s="130"/>
      <c r="S48" s="130"/>
      <c r="T48" s="130"/>
      <c r="U48" s="130"/>
      <c r="V48" s="130"/>
      <c r="W48" s="131"/>
      <c r="Y48" s="17" t="s">
        <v>116</v>
      </c>
    </row>
    <row r="49" spans="2:32" ht="21.95" customHeight="1" x14ac:dyDescent="0.4">
      <c r="B49" s="3" t="s">
        <v>28</v>
      </c>
    </row>
    <row r="50" spans="2:32" ht="21.95" customHeight="1" x14ac:dyDescent="0.4">
      <c r="B50" s="126" t="s">
        <v>32</v>
      </c>
      <c r="C50" s="126"/>
      <c r="D50" s="126"/>
      <c r="E50" s="126"/>
      <c r="F50" s="126"/>
      <c r="G50" s="126"/>
      <c r="H50" s="126"/>
      <c r="I50" s="126"/>
      <c r="J50" s="126"/>
      <c r="K50" s="135" t="s">
        <v>53</v>
      </c>
      <c r="L50" s="136"/>
      <c r="M50" s="136"/>
      <c r="N50" s="136"/>
      <c r="O50" s="136"/>
      <c r="P50" s="136"/>
      <c r="Q50" s="136"/>
      <c r="R50" s="136"/>
      <c r="S50" s="136"/>
      <c r="T50" s="136"/>
      <c r="U50" s="136"/>
      <c r="V50" s="136"/>
      <c r="W50" s="136"/>
      <c r="X50" s="136"/>
      <c r="Y50" s="136"/>
      <c r="Z50" s="136"/>
      <c r="AA50" s="136"/>
      <c r="AB50" s="136"/>
      <c r="AC50" s="136"/>
      <c r="AD50" s="136"/>
      <c r="AE50" s="136"/>
      <c r="AF50" s="137"/>
    </row>
    <row r="51" spans="2:32" ht="21.95" customHeight="1" x14ac:dyDescent="0.4">
      <c r="B51" s="127"/>
      <c r="C51" s="127"/>
      <c r="D51" s="127"/>
      <c r="E51" s="127"/>
      <c r="F51" s="127"/>
      <c r="G51" s="127"/>
      <c r="H51" s="127"/>
      <c r="I51" s="127"/>
      <c r="J51" s="127"/>
      <c r="K51" s="138"/>
      <c r="L51" s="139"/>
      <c r="M51" s="139"/>
      <c r="N51" s="139"/>
      <c r="O51" s="139"/>
      <c r="P51" s="139"/>
      <c r="Q51" s="139"/>
      <c r="R51" s="139"/>
      <c r="S51" s="139"/>
      <c r="T51" s="139"/>
      <c r="U51" s="139"/>
      <c r="V51" s="139"/>
      <c r="W51" s="139"/>
      <c r="X51" s="139"/>
      <c r="Y51" s="139"/>
      <c r="Z51" s="139"/>
      <c r="AA51" s="139"/>
      <c r="AB51" s="139"/>
      <c r="AC51" s="139"/>
      <c r="AD51" s="139"/>
      <c r="AE51" s="139"/>
      <c r="AF51" s="140"/>
    </row>
    <row r="52" spans="2:32" ht="36" customHeight="1" x14ac:dyDescent="0.4">
      <c r="B52" s="128" t="s">
        <v>56</v>
      </c>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row>
    <row r="53" spans="2:32" ht="21.95" customHeight="1" x14ac:dyDescent="0.4"/>
    <row r="54" spans="2:32" ht="21.95" customHeight="1" x14ac:dyDescent="0.4">
      <c r="B54" s="129" t="s">
        <v>19</v>
      </c>
      <c r="C54" s="130"/>
      <c r="D54" s="130"/>
      <c r="E54" s="130"/>
      <c r="F54" s="130"/>
      <c r="G54" s="130"/>
      <c r="H54" s="130"/>
      <c r="I54" s="131"/>
      <c r="K54" s="17" t="s">
        <v>55</v>
      </c>
    </row>
    <row r="55" spans="2:32" ht="21.95" customHeight="1" x14ac:dyDescent="0.4">
      <c r="B55" s="3" t="s">
        <v>48</v>
      </c>
    </row>
    <row r="56" spans="2:32" ht="21.95" customHeight="1" x14ac:dyDescent="0.4">
      <c r="B56" s="132"/>
      <c r="C56" s="132"/>
      <c r="D56" s="132"/>
      <c r="E56" s="132"/>
      <c r="F56" s="132"/>
      <c r="G56" s="132"/>
      <c r="H56" s="132"/>
      <c r="I56" s="132"/>
      <c r="J56" s="132"/>
      <c r="K56" s="132"/>
      <c r="L56" s="132" t="s">
        <v>15</v>
      </c>
      <c r="M56" s="132"/>
      <c r="N56" s="132"/>
      <c r="O56" s="132"/>
      <c r="P56" s="132"/>
      <c r="Q56" s="133" t="s">
        <v>47</v>
      </c>
      <c r="R56" s="133"/>
      <c r="S56" s="133"/>
      <c r="T56" s="133"/>
      <c r="U56" s="114"/>
      <c r="V56" s="115"/>
      <c r="W56" s="134" t="s">
        <v>21</v>
      </c>
      <c r="X56" s="132"/>
      <c r="Y56" s="132"/>
      <c r="Z56" s="132"/>
    </row>
    <row r="57" spans="2:32" ht="21.95" customHeight="1" x14ac:dyDescent="0.4">
      <c r="B57" s="132"/>
      <c r="C57" s="132"/>
      <c r="D57" s="132"/>
      <c r="E57" s="132"/>
      <c r="F57" s="132"/>
      <c r="G57" s="132"/>
      <c r="H57" s="132"/>
      <c r="I57" s="132"/>
      <c r="J57" s="132"/>
      <c r="K57" s="132"/>
      <c r="L57" s="132"/>
      <c r="M57" s="132"/>
      <c r="N57" s="132"/>
      <c r="O57" s="132"/>
      <c r="P57" s="132"/>
      <c r="Q57" s="133"/>
      <c r="R57" s="133"/>
      <c r="S57" s="133"/>
      <c r="T57" s="133"/>
      <c r="U57" s="114"/>
      <c r="V57" s="115"/>
      <c r="W57" s="132"/>
      <c r="X57" s="132"/>
      <c r="Y57" s="132"/>
      <c r="Z57" s="132"/>
    </row>
    <row r="58" spans="2:32" ht="21.95" customHeight="1" x14ac:dyDescent="0.4">
      <c r="B58" s="107" t="s">
        <v>46</v>
      </c>
      <c r="C58" s="108"/>
      <c r="D58" s="108"/>
      <c r="E58" s="108"/>
      <c r="F58" s="108"/>
      <c r="G58" s="108"/>
      <c r="H58" s="108"/>
      <c r="I58" s="108"/>
      <c r="J58" s="108"/>
      <c r="K58" s="109"/>
      <c r="L58" s="110" t="str">
        <f>IF(N18="","",EOMONTH(AI18,0))</f>
        <v/>
      </c>
      <c r="M58" s="110"/>
      <c r="N58" s="110"/>
      <c r="O58" s="110"/>
      <c r="P58" s="110"/>
      <c r="Q58" s="121" t="str">
        <f>IF($P$19=0,"",$P$19)</f>
        <v/>
      </c>
      <c r="R58" s="122"/>
      <c r="S58" s="122"/>
      <c r="T58" s="122"/>
      <c r="U58" s="114"/>
      <c r="V58" s="115"/>
      <c r="W58" s="123"/>
      <c r="X58" s="124"/>
      <c r="Y58" s="124"/>
      <c r="Z58" s="125"/>
    </row>
    <row r="59" spans="2:32" ht="21.95" customHeight="1" x14ac:dyDescent="0.4">
      <c r="B59" s="107" t="s">
        <v>20</v>
      </c>
      <c r="C59" s="108"/>
      <c r="D59" s="108"/>
      <c r="E59" s="108"/>
      <c r="F59" s="108"/>
      <c r="G59" s="108"/>
      <c r="H59" s="108"/>
      <c r="I59" s="108"/>
      <c r="J59" s="108"/>
      <c r="K59" s="109"/>
      <c r="L59" s="110" t="str">
        <f t="shared" ref="L59:L76" si="3">IF($N$18="","",EOMONTH(L58,1))</f>
        <v/>
      </c>
      <c r="M59" s="110"/>
      <c r="N59" s="110"/>
      <c r="O59" s="110"/>
      <c r="P59" s="110"/>
      <c r="Q59" s="111"/>
      <c r="R59" s="112"/>
      <c r="S59" s="112"/>
      <c r="T59" s="112"/>
      <c r="U59" s="114"/>
      <c r="V59" s="115"/>
      <c r="W59" s="123"/>
      <c r="X59" s="124"/>
      <c r="Y59" s="124"/>
      <c r="Z59" s="125"/>
    </row>
    <row r="60" spans="2:32" ht="21.95" customHeight="1" x14ac:dyDescent="0.4">
      <c r="B60" s="107" t="s">
        <v>11</v>
      </c>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IF(Q58="","",IF(OR(AND($AJ$10=7,Q58&lt;=750,$H$22="可"),(AND($AJ$10=8,Q58&lt;=900,$H$22="可"))),"可","否"))</f>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ref="W61:W76" si="4">IF(Q59="","",IF(OR(AND($AJ$10=7,Q59&lt;=750,$H$22="可"),(AND($AJ$10=8,Q59&lt;=900,$H$22="可"))),"可","否"))</f>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4"/>
      <c r="V63" s="115"/>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4"/>
      <c r="V64" s="115"/>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t="s">
        <v>31</v>
      </c>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6"/>
      <c r="V67" s="117"/>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6"/>
      <c r="V68" s="117"/>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11"/>
      <c r="R70" s="112"/>
      <c r="S70" s="112"/>
      <c r="T70" s="112"/>
      <c r="U70" s="114"/>
      <c r="V70" s="115"/>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11"/>
      <c r="R71" s="112"/>
      <c r="S71" s="112"/>
      <c r="T71" s="112"/>
      <c r="U71" s="114"/>
      <c r="V71" s="115"/>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07"/>
      <c r="C75" s="108"/>
      <c r="D75" s="108"/>
      <c r="E75" s="108"/>
      <c r="F75" s="108"/>
      <c r="G75" s="108"/>
      <c r="H75" s="108"/>
      <c r="I75" s="108"/>
      <c r="J75" s="108"/>
      <c r="K75" s="109"/>
      <c r="L75" s="110" t="str">
        <f t="shared" si="3"/>
        <v/>
      </c>
      <c r="M75" s="110"/>
      <c r="N75" s="110"/>
      <c r="O75" s="110"/>
      <c r="P75" s="110"/>
      <c r="Q75" s="120"/>
      <c r="R75" s="120"/>
      <c r="S75" s="120"/>
      <c r="T75" s="120"/>
      <c r="W75" s="113" t="str">
        <f t="shared" si="4"/>
        <v/>
      </c>
      <c r="X75" s="113"/>
      <c r="Y75" s="113"/>
      <c r="Z75" s="113"/>
    </row>
    <row r="76" spans="2:32" ht="21.95" customHeight="1" x14ac:dyDescent="0.4">
      <c r="B76" s="107"/>
      <c r="C76" s="108"/>
      <c r="D76" s="108"/>
      <c r="E76" s="108"/>
      <c r="F76" s="108"/>
      <c r="G76" s="108"/>
      <c r="H76" s="108"/>
      <c r="I76" s="108"/>
      <c r="J76" s="108"/>
      <c r="K76" s="109"/>
      <c r="L76" s="110" t="str">
        <f t="shared" si="3"/>
        <v/>
      </c>
      <c r="M76" s="110"/>
      <c r="N76" s="110"/>
      <c r="O76" s="110"/>
      <c r="P76" s="110"/>
      <c r="Q76" s="120"/>
      <c r="R76" s="120"/>
      <c r="S76" s="120"/>
      <c r="T76" s="120"/>
      <c r="W76" s="113" t="str">
        <f t="shared" si="4"/>
        <v/>
      </c>
      <c r="X76" s="113"/>
      <c r="Y76" s="113"/>
      <c r="Z76" s="113"/>
    </row>
    <row r="77" spans="2:32" ht="21.95" customHeight="1" x14ac:dyDescent="0.4">
      <c r="B77" s="118" t="s">
        <v>58</v>
      </c>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c r="B78" s="118"/>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row>
    <row r="79" spans="2:32" ht="21.95" customHeight="1" x14ac:dyDescent="0.4">
      <c r="B79" s="118"/>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row>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row r="153" ht="21.95" customHeight="1" x14ac:dyDescent="0.4"/>
    <row r="154" ht="21.95" customHeight="1" x14ac:dyDescent="0.4"/>
  </sheetData>
  <mergeCells count="182">
    <mergeCell ref="L76:P76"/>
    <mergeCell ref="Q76:T76"/>
    <mergeCell ref="W72:Z72"/>
    <mergeCell ref="W73:Z73"/>
    <mergeCell ref="W74:Z74"/>
    <mergeCell ref="W75:Z75"/>
    <mergeCell ref="W76:Z76"/>
    <mergeCell ref="A3:AG3"/>
    <mergeCell ref="B12:F12"/>
    <mergeCell ref="G12:J12"/>
    <mergeCell ref="K12:N12"/>
    <mergeCell ref="O12:T12"/>
    <mergeCell ref="B5:AF8"/>
    <mergeCell ref="G13:Q13"/>
    <mergeCell ref="R13:U13"/>
    <mergeCell ref="V13:AB13"/>
    <mergeCell ref="L18:M18"/>
    <mergeCell ref="N18:O18"/>
    <mergeCell ref="Q18:R18"/>
    <mergeCell ref="B14:AF15"/>
    <mergeCell ref="B11:F11"/>
    <mergeCell ref="B13:F13"/>
    <mergeCell ref="K11:N11"/>
    <mergeCell ref="O11:AB11"/>
    <mergeCell ref="G11:J11"/>
    <mergeCell ref="U12:X12"/>
    <mergeCell ref="Y12:AF12"/>
    <mergeCell ref="B18:K18"/>
    <mergeCell ref="Z20:AB20"/>
    <mergeCell ref="B21:G21"/>
    <mergeCell ref="H21:J21"/>
    <mergeCell ref="B22:G22"/>
    <mergeCell ref="H22:J22"/>
    <mergeCell ref="P19:R19"/>
    <mergeCell ref="Q38:T38"/>
    <mergeCell ref="B20:Y20"/>
    <mergeCell ref="U38:X38"/>
    <mergeCell ref="B23:AF30"/>
    <mergeCell ref="Q37:T37"/>
    <mergeCell ref="U37:X37"/>
    <mergeCell ref="Q34:T35"/>
    <mergeCell ref="U34:X35"/>
    <mergeCell ref="B19:O19"/>
    <mergeCell ref="B40:K40"/>
    <mergeCell ref="B41:K41"/>
    <mergeCell ref="Y40:Z43"/>
    <mergeCell ref="AA36:AD36"/>
    <mergeCell ref="AA37:AD37"/>
    <mergeCell ref="AA38:AD38"/>
    <mergeCell ref="AA39:AD39"/>
    <mergeCell ref="Y34:Z35"/>
    <mergeCell ref="Y36:Z36"/>
    <mergeCell ref="Y37:Z37"/>
    <mergeCell ref="Y38:Z38"/>
    <mergeCell ref="Y39:Z39"/>
    <mergeCell ref="L42:P42"/>
    <mergeCell ref="L43:P43"/>
    <mergeCell ref="Q42:T42"/>
    <mergeCell ref="Q43:T43"/>
    <mergeCell ref="Q40:T40"/>
    <mergeCell ref="U40:X40"/>
    <mergeCell ref="Q41:T41"/>
    <mergeCell ref="U41:X41"/>
    <mergeCell ref="AA40:AD40"/>
    <mergeCell ref="AA41:AD41"/>
    <mergeCell ref="AA42:AD42"/>
    <mergeCell ref="AA43:AD43"/>
    <mergeCell ref="B44:AF46"/>
    <mergeCell ref="B32:I32"/>
    <mergeCell ref="B48:W48"/>
    <mergeCell ref="U43:X43"/>
    <mergeCell ref="B34:K35"/>
    <mergeCell ref="Q36:T36"/>
    <mergeCell ref="U36:X36"/>
    <mergeCell ref="U42:X42"/>
    <mergeCell ref="L36:P36"/>
    <mergeCell ref="L37:P37"/>
    <mergeCell ref="L34:P35"/>
    <mergeCell ref="L38:P38"/>
    <mergeCell ref="L39:P39"/>
    <mergeCell ref="L40:P40"/>
    <mergeCell ref="L41:P41"/>
    <mergeCell ref="B42:K42"/>
    <mergeCell ref="B43:K43"/>
    <mergeCell ref="B36:K36"/>
    <mergeCell ref="B37:K37"/>
    <mergeCell ref="B38:K38"/>
    <mergeCell ref="B39:K39"/>
    <mergeCell ref="AA34:AD35"/>
    <mergeCell ref="Q39:T39"/>
    <mergeCell ref="U39:X39"/>
    <mergeCell ref="B58:K58"/>
    <mergeCell ref="L58:P58"/>
    <mergeCell ref="Q58:T58"/>
    <mergeCell ref="W58:Z58"/>
    <mergeCell ref="B59:K59"/>
    <mergeCell ref="L59:P59"/>
    <mergeCell ref="Q59:T59"/>
    <mergeCell ref="W59:Z59"/>
    <mergeCell ref="B50:J51"/>
    <mergeCell ref="B52:AF52"/>
    <mergeCell ref="B54:I54"/>
    <mergeCell ref="B56:K57"/>
    <mergeCell ref="L56:P57"/>
    <mergeCell ref="Q56:T57"/>
    <mergeCell ref="W56:Z57"/>
    <mergeCell ref="U56:V57"/>
    <mergeCell ref="U58:V58"/>
    <mergeCell ref="U59:V59"/>
    <mergeCell ref="K50:AF50"/>
    <mergeCell ref="K51:AF51"/>
    <mergeCell ref="B62:K62"/>
    <mergeCell ref="L62:P62"/>
    <mergeCell ref="Q62:T62"/>
    <mergeCell ref="W62:Z62"/>
    <mergeCell ref="B63:K63"/>
    <mergeCell ref="L63:P63"/>
    <mergeCell ref="Q63:T63"/>
    <mergeCell ref="W63:Z63"/>
    <mergeCell ref="B60:K60"/>
    <mergeCell ref="L60:P60"/>
    <mergeCell ref="Q60:T60"/>
    <mergeCell ref="W60:Z60"/>
    <mergeCell ref="B61:K61"/>
    <mergeCell ref="L61:P61"/>
    <mergeCell ref="Q61:T61"/>
    <mergeCell ref="W61:Z61"/>
    <mergeCell ref="U60:V60"/>
    <mergeCell ref="U61:V61"/>
    <mergeCell ref="U62:V62"/>
    <mergeCell ref="U63:V63"/>
    <mergeCell ref="B64:K64"/>
    <mergeCell ref="L64:P64"/>
    <mergeCell ref="Q64:T64"/>
    <mergeCell ref="W64:Z64"/>
    <mergeCell ref="B65:K65"/>
    <mergeCell ref="L65:P65"/>
    <mergeCell ref="Q65:T65"/>
    <mergeCell ref="W65:Z65"/>
    <mergeCell ref="U64:V64"/>
    <mergeCell ref="B77:AF79"/>
    <mergeCell ref="B70:K70"/>
    <mergeCell ref="L70:P70"/>
    <mergeCell ref="Q70:T70"/>
    <mergeCell ref="W70:Z70"/>
    <mergeCell ref="B71:K71"/>
    <mergeCell ref="L71:P71"/>
    <mergeCell ref="Q71:T71"/>
    <mergeCell ref="W71:Z71"/>
    <mergeCell ref="U70:V70"/>
    <mergeCell ref="U71:V71"/>
    <mergeCell ref="B72:K72"/>
    <mergeCell ref="L72:P72"/>
    <mergeCell ref="Q72:T72"/>
    <mergeCell ref="B73:K73"/>
    <mergeCell ref="L73:P73"/>
    <mergeCell ref="Q73:T73"/>
    <mergeCell ref="B74:K74"/>
    <mergeCell ref="L74:P74"/>
    <mergeCell ref="Q74:T74"/>
    <mergeCell ref="B75:K75"/>
    <mergeCell ref="L75:P75"/>
    <mergeCell ref="Q75:T75"/>
    <mergeCell ref="B76:K76"/>
    <mergeCell ref="B68:K68"/>
    <mergeCell ref="L68:P68"/>
    <mergeCell ref="Q68:T68"/>
    <mergeCell ref="W68:Z68"/>
    <mergeCell ref="B69:K69"/>
    <mergeCell ref="L69:P69"/>
    <mergeCell ref="Q69:T69"/>
    <mergeCell ref="W69:Z69"/>
    <mergeCell ref="B66:K66"/>
    <mergeCell ref="L66:P66"/>
    <mergeCell ref="Q66:T66"/>
    <mergeCell ref="W66:Z66"/>
    <mergeCell ref="B67:K67"/>
    <mergeCell ref="L67:P67"/>
    <mergeCell ref="U69:V69"/>
    <mergeCell ref="Q67:T67"/>
    <mergeCell ref="W67:Z67"/>
    <mergeCell ref="U65:V68"/>
  </mergeCells>
  <phoneticPr fontId="3"/>
  <conditionalFormatting sqref="V13:AB13">
    <cfRule type="expression" dxfId="1" priority="3">
      <formula>OR($AJ$4=3,$AJ$4=4,$AJ$4=5)</formula>
    </cfRule>
  </conditionalFormatting>
  <conditionalFormatting sqref="H22:J22">
    <cfRule type="expression" dxfId="0" priority="2">
      <formula>OR($AJ$10="",$AJ$10=6)</formula>
    </cfRule>
  </conditionalFormatting>
  <dataValidations count="3">
    <dataValidation type="list" allowBlank="1" showInputMessage="1" showErrorMessage="1" sqref="G13:Q13">
      <formula1>$AI$5:$AI$9</formula1>
    </dataValidation>
    <dataValidation type="list" allowBlank="1" showInputMessage="1" showErrorMessage="1" sqref="V13:AB13">
      <formula1>$AI$11:$AI$13</formula1>
    </dataValidation>
    <dataValidation type="list" allowBlank="1" showInputMessage="1" showErrorMessage="1" sqref="B20:Y2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2" manualBreakCount="2">
    <brk id="47" max="32" man="1"/>
    <brk id="52"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election activeCell="M27" sqref="M27"/>
    </sheetView>
  </sheetViews>
  <sheetFormatPr defaultColWidth="9"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29.1" customHeight="1" x14ac:dyDescent="0.4">
      <c r="A1" s="67"/>
      <c r="B1" s="68"/>
      <c r="C1" s="68"/>
      <c r="D1" s="69"/>
      <c r="E1" s="68"/>
      <c r="F1" s="68"/>
      <c r="G1" s="68"/>
      <c r="H1" s="70"/>
      <c r="I1" s="70"/>
      <c r="J1" s="70"/>
      <c r="K1" s="70"/>
      <c r="L1" s="70"/>
      <c r="M1" s="70"/>
      <c r="N1" s="70"/>
      <c r="O1" s="70"/>
      <c r="P1" s="70"/>
      <c r="Q1" s="70"/>
      <c r="R1" s="186" t="s">
        <v>128</v>
      </c>
      <c r="S1" s="186"/>
      <c r="T1" s="70"/>
      <c r="U1" s="70"/>
    </row>
    <row r="2" spans="1:21" ht="27.75" customHeight="1" x14ac:dyDescent="0.2">
      <c r="A2" s="222" t="s">
        <v>127</v>
      </c>
      <c r="B2" s="222"/>
      <c r="C2" s="222"/>
      <c r="D2" s="222"/>
      <c r="E2" s="222"/>
      <c r="F2" s="222"/>
      <c r="G2" s="222"/>
      <c r="H2" s="222"/>
      <c r="I2" s="222"/>
      <c r="J2" s="222"/>
      <c r="K2" s="222"/>
      <c r="L2" s="222"/>
      <c r="M2" s="222"/>
      <c r="N2" s="222"/>
      <c r="O2" s="222"/>
      <c r="P2" s="222"/>
      <c r="Q2" s="222"/>
      <c r="R2" s="222"/>
      <c r="S2" s="222"/>
      <c r="T2" s="222"/>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6" customHeight="1" x14ac:dyDescent="0.4">
      <c r="A4" s="67"/>
      <c r="B4" s="234" t="s">
        <v>131</v>
      </c>
      <c r="C4" s="234"/>
      <c r="D4" s="234"/>
      <c r="E4" s="234"/>
      <c r="F4" s="234"/>
      <c r="G4" s="234"/>
      <c r="H4" s="234"/>
      <c r="I4" s="234"/>
      <c r="J4" s="234"/>
      <c r="K4" s="234"/>
      <c r="L4" s="234"/>
      <c r="M4" s="234"/>
      <c r="N4" s="234"/>
      <c r="O4" s="234"/>
      <c r="P4" s="234"/>
      <c r="Q4" s="234"/>
      <c r="R4" s="234"/>
      <c r="S4" s="234"/>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105</v>
      </c>
      <c r="C6" s="76"/>
      <c r="D6" s="76"/>
      <c r="E6" s="76"/>
      <c r="F6" s="76"/>
      <c r="G6" s="76"/>
      <c r="H6" s="76"/>
      <c r="I6" s="76"/>
      <c r="J6" s="76"/>
      <c r="K6" s="76"/>
      <c r="L6" s="76"/>
      <c r="M6"/>
      <c r="N6"/>
      <c r="O6"/>
      <c r="P6"/>
      <c r="Q6"/>
      <c r="R6"/>
      <c r="T6" s="77"/>
      <c r="U6" s="77"/>
    </row>
    <row r="7" spans="1:21" x14ac:dyDescent="0.15">
      <c r="A7" s="55"/>
      <c r="B7" s="40"/>
      <c r="C7" s="39"/>
      <c r="D7" s="38"/>
      <c r="E7" s="37"/>
      <c r="F7" s="198" t="s">
        <v>76</v>
      </c>
      <c r="G7" s="80"/>
      <c r="H7" s="81"/>
      <c r="I7" s="81"/>
      <c r="J7" s="83" t="s">
        <v>40</v>
      </c>
      <c r="K7" s="84"/>
      <c r="L7" s="81" t="s">
        <v>41</v>
      </c>
      <c r="M7" s="81"/>
      <c r="N7" s="81"/>
      <c r="O7" s="82"/>
      <c r="P7" s="226">
        <f>K7+1</f>
        <v>1</v>
      </c>
      <c r="Q7" s="227"/>
      <c r="R7" s="228"/>
      <c r="S7" s="187" t="s">
        <v>108</v>
      </c>
      <c r="T7" s="77"/>
      <c r="U7" s="77"/>
    </row>
    <row r="8" spans="1:21" x14ac:dyDescent="0.15">
      <c r="A8" s="55"/>
      <c r="B8" s="36"/>
      <c r="C8" s="35"/>
      <c r="D8" s="34"/>
      <c r="E8" s="33"/>
      <c r="F8" s="199"/>
      <c r="G8" s="31" t="s">
        <v>75</v>
      </c>
      <c r="H8" s="30" t="s">
        <v>74</v>
      </c>
      <c r="I8" s="31" t="s">
        <v>73</v>
      </c>
      <c r="J8" s="30" t="s">
        <v>72</v>
      </c>
      <c r="K8" s="30" t="s">
        <v>71</v>
      </c>
      <c r="L8" s="32" t="s">
        <v>70</v>
      </c>
      <c r="M8" s="31" t="s">
        <v>69</v>
      </c>
      <c r="N8" s="30" t="s">
        <v>68</v>
      </c>
      <c r="O8" s="30" t="s">
        <v>67</v>
      </c>
      <c r="P8" s="31" t="s">
        <v>66</v>
      </c>
      <c r="Q8" s="30" t="s">
        <v>65</v>
      </c>
      <c r="R8" s="30" t="s">
        <v>81</v>
      </c>
      <c r="S8" s="188"/>
      <c r="T8" s="77"/>
      <c r="U8" s="77"/>
    </row>
    <row r="9" spans="1:21" ht="38.25" customHeight="1" x14ac:dyDescent="0.15">
      <c r="A9" s="55"/>
      <c r="B9" s="189" t="s">
        <v>103</v>
      </c>
      <c r="C9" s="235" t="s">
        <v>88</v>
      </c>
      <c r="D9" s="236"/>
      <c r="E9" s="237"/>
      <c r="F9" s="58">
        <v>0.5</v>
      </c>
      <c r="G9" s="41"/>
      <c r="H9" s="42"/>
      <c r="I9" s="42"/>
      <c r="J9" s="42"/>
      <c r="K9" s="42"/>
      <c r="L9" s="42"/>
      <c r="M9" s="42"/>
      <c r="N9" s="42"/>
      <c r="O9" s="42"/>
      <c r="P9" s="42"/>
      <c r="Q9" s="42"/>
      <c r="R9" s="42"/>
      <c r="S9" s="22"/>
      <c r="T9" s="74"/>
      <c r="U9" s="74"/>
    </row>
    <row r="10" spans="1:21" ht="31.5" customHeight="1" x14ac:dyDescent="0.15">
      <c r="A10" s="55"/>
      <c r="B10" s="190"/>
      <c r="C10" s="238" t="s">
        <v>89</v>
      </c>
      <c r="D10" s="239"/>
      <c r="E10" s="240"/>
      <c r="F10" s="59">
        <v>0.75</v>
      </c>
      <c r="G10" s="43"/>
      <c r="H10" s="44"/>
      <c r="I10" s="44"/>
      <c r="J10" s="44"/>
      <c r="K10" s="44"/>
      <c r="L10" s="44"/>
      <c r="M10" s="44"/>
      <c r="N10" s="44"/>
      <c r="O10" s="44"/>
      <c r="P10" s="44"/>
      <c r="Q10" s="44"/>
      <c r="R10" s="44"/>
      <c r="S10" s="22"/>
      <c r="T10" s="74"/>
      <c r="U10" s="74"/>
    </row>
    <row r="11" spans="1:21" ht="31.5" customHeight="1" x14ac:dyDescent="0.15">
      <c r="A11" s="55"/>
      <c r="B11" s="191"/>
      <c r="C11" s="241" t="s">
        <v>90</v>
      </c>
      <c r="D11" s="242"/>
      <c r="E11" s="243"/>
      <c r="F11" s="60">
        <v>1</v>
      </c>
      <c r="G11" s="45"/>
      <c r="H11" s="46"/>
      <c r="I11" s="46"/>
      <c r="J11" s="46"/>
      <c r="K11" s="46"/>
      <c r="L11" s="46"/>
      <c r="M11" s="46"/>
      <c r="N11" s="46"/>
      <c r="O11" s="46"/>
      <c r="P11" s="46"/>
      <c r="Q11" s="46"/>
      <c r="R11" s="46"/>
      <c r="S11" s="22"/>
      <c r="T11" s="74"/>
      <c r="U11" s="74"/>
    </row>
    <row r="12" spans="1:21" ht="31.5" customHeight="1" x14ac:dyDescent="0.15">
      <c r="A12" s="55"/>
      <c r="B12" s="189" t="s">
        <v>106</v>
      </c>
      <c r="C12" s="244" t="s">
        <v>64</v>
      </c>
      <c r="D12" s="192" t="s">
        <v>63</v>
      </c>
      <c r="E12" s="193"/>
      <c r="F12" s="61">
        <v>0.5</v>
      </c>
      <c r="G12" s="47"/>
      <c r="H12" s="48"/>
      <c r="I12" s="47"/>
      <c r="J12" s="48"/>
      <c r="K12" s="48"/>
      <c r="L12" s="49"/>
      <c r="M12" s="47"/>
      <c r="N12" s="48"/>
      <c r="O12" s="50"/>
      <c r="P12" s="47"/>
      <c r="Q12" s="48"/>
      <c r="R12" s="48"/>
      <c r="S12" s="22"/>
      <c r="T12" s="74"/>
      <c r="U12" s="74"/>
    </row>
    <row r="13" spans="1:21" ht="31.5" customHeight="1" x14ac:dyDescent="0.15">
      <c r="A13" s="55"/>
      <c r="B13" s="190"/>
      <c r="C13" s="245"/>
      <c r="D13" s="194" t="s">
        <v>89</v>
      </c>
      <c r="E13" s="195"/>
      <c r="F13" s="62">
        <v>0.75</v>
      </c>
      <c r="G13" s="51"/>
      <c r="H13" s="44"/>
      <c r="I13" s="51"/>
      <c r="J13" s="44"/>
      <c r="K13" s="44"/>
      <c r="L13" s="43"/>
      <c r="M13" s="51"/>
      <c r="N13" s="44"/>
      <c r="O13" s="44"/>
      <c r="P13" s="51"/>
      <c r="Q13" s="44"/>
      <c r="R13" s="44"/>
      <c r="S13" s="22"/>
      <c r="T13" s="74"/>
      <c r="U13" s="74"/>
    </row>
    <row r="14" spans="1:21" ht="31.5" customHeight="1" x14ac:dyDescent="0.15">
      <c r="A14" s="55"/>
      <c r="B14" s="190"/>
      <c r="C14" s="246"/>
      <c r="D14" s="196" t="s">
        <v>90</v>
      </c>
      <c r="E14" s="197"/>
      <c r="F14" s="63">
        <v>1</v>
      </c>
      <c r="G14" s="52"/>
      <c r="H14" s="46"/>
      <c r="I14" s="52"/>
      <c r="J14" s="46"/>
      <c r="K14" s="46"/>
      <c r="L14" s="45"/>
      <c r="M14" s="52"/>
      <c r="N14" s="46"/>
      <c r="O14" s="46"/>
      <c r="P14" s="52"/>
      <c r="Q14" s="46"/>
      <c r="R14" s="46"/>
      <c r="S14" s="22"/>
      <c r="T14" s="74"/>
      <c r="U14" s="74"/>
    </row>
    <row r="15" spans="1:21" ht="33" customHeight="1" x14ac:dyDescent="0.15">
      <c r="A15" s="55"/>
      <c r="B15" s="191"/>
      <c r="C15" s="29" t="s">
        <v>62</v>
      </c>
      <c r="D15" s="247" t="s">
        <v>61</v>
      </c>
      <c r="E15" s="24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3" t="s">
        <v>78</v>
      </c>
      <c r="D17" s="233"/>
      <c r="E17" s="233"/>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3" t="s">
        <v>107</v>
      </c>
      <c r="C18" s="224"/>
      <c r="D18" s="224"/>
      <c r="E18" s="225"/>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3" t="s">
        <v>60</v>
      </c>
      <c r="D19" s="233"/>
      <c r="E19" s="233"/>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00" t="s">
        <v>113</v>
      </c>
      <c r="C20" s="201"/>
      <c r="D20" s="201"/>
      <c r="E20" s="201"/>
      <c r="F20" s="201"/>
      <c r="G20" s="201"/>
      <c r="H20" s="201"/>
      <c r="I20" s="201"/>
      <c r="J20" s="201"/>
      <c r="K20" s="201"/>
      <c r="L20" s="201"/>
      <c r="M20" s="201"/>
      <c r="N20" s="201"/>
      <c r="O20" s="202"/>
      <c r="P20" s="229" t="s">
        <v>104</v>
      </c>
      <c r="Q20" s="229"/>
      <c r="R20" s="230"/>
      <c r="S20" s="86">
        <f>COUNTIF(G19:Q19,"&gt;0")</f>
        <v>0</v>
      </c>
      <c r="T20" s="79" t="s">
        <v>59</v>
      </c>
      <c r="U20" s="79"/>
    </row>
    <row r="21" spans="1:21" ht="45" customHeight="1" thickBot="1" x14ac:dyDescent="0.2">
      <c r="A21" s="55"/>
      <c r="B21" s="203"/>
      <c r="C21" s="204"/>
      <c r="D21" s="204"/>
      <c r="E21" s="204"/>
      <c r="F21" s="204"/>
      <c r="G21" s="204"/>
      <c r="H21" s="204"/>
      <c r="I21" s="204"/>
      <c r="J21" s="204"/>
      <c r="K21" s="204"/>
      <c r="L21" s="204"/>
      <c r="M21" s="204"/>
      <c r="N21" s="204"/>
      <c r="O21" s="205"/>
      <c r="P21" s="231" t="s">
        <v>109</v>
      </c>
      <c r="Q21" s="231"/>
      <c r="R21" s="232"/>
      <c r="S21" s="87" t="str">
        <f>IF(S20&lt;1,"",S19/S20)</f>
        <v/>
      </c>
      <c r="T21" s="88" t="s">
        <v>79</v>
      </c>
      <c r="U21" s="88"/>
    </row>
    <row r="22" spans="1:21" ht="125.25" customHeight="1" x14ac:dyDescent="0.4">
      <c r="A22" s="55"/>
      <c r="B22" s="206"/>
      <c r="C22" s="207"/>
      <c r="D22" s="207"/>
      <c r="E22" s="207"/>
      <c r="F22" s="207"/>
      <c r="G22" s="207"/>
      <c r="H22" s="207"/>
      <c r="I22" s="207"/>
      <c r="J22" s="207"/>
      <c r="K22" s="207"/>
      <c r="L22" s="207"/>
      <c r="M22" s="207"/>
      <c r="N22" s="207"/>
      <c r="O22" s="208"/>
      <c r="P22" s="220" t="s">
        <v>117</v>
      </c>
      <c r="Q22" s="221"/>
      <c r="R22" s="221"/>
      <c r="S22" s="221"/>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9" t="s">
        <v>118</v>
      </c>
      <c r="C26" s="210"/>
      <c r="D26" s="85"/>
      <c r="E26" s="85"/>
      <c r="F26" s="85"/>
      <c r="G26" s="213" t="s">
        <v>119</v>
      </c>
      <c r="H26" s="214"/>
      <c r="I26" s="85"/>
      <c r="J26" s="215" t="s">
        <v>121</v>
      </c>
      <c r="K26" s="216"/>
      <c r="M26" s="85"/>
      <c r="N26" s="85"/>
      <c r="O26" s="73"/>
      <c r="P26" s="73"/>
      <c r="Q26" s="73"/>
      <c r="R26" s="73"/>
      <c r="S26" s="73"/>
    </row>
    <row r="27" spans="1:21" ht="29.25" customHeight="1" thickBot="1" x14ac:dyDescent="0.2">
      <c r="A27" s="55"/>
      <c r="B27" s="211"/>
      <c r="C27" s="212"/>
      <c r="D27" s="90" t="s">
        <v>83</v>
      </c>
      <c r="E27" s="91">
        <v>0.9</v>
      </c>
      <c r="F27" s="90" t="s">
        <v>83</v>
      </c>
      <c r="G27" s="211"/>
      <c r="H27" s="212"/>
      <c r="I27" s="90" t="s">
        <v>84</v>
      </c>
      <c r="J27" s="217">
        <f>B27*E27*G27</f>
        <v>0</v>
      </c>
      <c r="K27" s="218"/>
      <c r="L27" s="106" t="s">
        <v>120</v>
      </c>
      <c r="M27" s="85"/>
      <c r="N27" s="85"/>
      <c r="O27" s="73"/>
      <c r="P27" s="73"/>
      <c r="Q27" s="73"/>
      <c r="R27" s="73"/>
      <c r="S27" s="73"/>
    </row>
    <row r="28" spans="1:21" ht="70.5" customHeight="1" x14ac:dyDescent="0.4">
      <c r="A28" s="55"/>
      <c r="B28" s="219" t="s">
        <v>123</v>
      </c>
      <c r="C28" s="219"/>
      <c r="D28" s="219"/>
      <c r="E28" s="219"/>
      <c r="F28" s="219"/>
      <c r="G28" s="219"/>
      <c r="H28" s="219"/>
      <c r="I28" s="219"/>
      <c r="J28" s="219"/>
      <c r="K28" s="219"/>
      <c r="L28" s="219"/>
      <c r="M28" s="219"/>
      <c r="N28" s="219"/>
      <c r="O28" s="219"/>
      <c r="P28" s="219"/>
      <c r="Q28" s="219"/>
      <c r="R28" s="219"/>
      <c r="S28" s="219"/>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30">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D14:E14"/>
    <mergeCell ref="F7:F8"/>
    <mergeCell ref="B20:O22"/>
    <mergeCell ref="B26:C26"/>
    <mergeCell ref="B27:C27"/>
    <mergeCell ref="G26:H26"/>
    <mergeCell ref="G27:H27"/>
    <mergeCell ref="J26:K26"/>
    <mergeCell ref="J27:K27"/>
    <mergeCell ref="R1:S1"/>
    <mergeCell ref="S7:S8"/>
    <mergeCell ref="B9:B11"/>
    <mergeCell ref="D12:E12"/>
    <mergeCell ref="D13:E13"/>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election activeCell="B5" sqref="B5"/>
    </sheetView>
  </sheetViews>
  <sheetFormatPr defaultColWidth="9" defaultRowHeight="13.5" x14ac:dyDescent="0.4"/>
  <cols>
    <col min="1" max="1" width="5" style="56" customWidth="1"/>
    <col min="2" max="18" width="9" style="56"/>
    <col min="19" max="19" width="10.75" style="56" customWidth="1"/>
    <col min="20" max="21" width="5" style="73" customWidth="1"/>
    <col min="22" max="16384" width="9" style="56"/>
  </cols>
  <sheetData>
    <row r="1" spans="1:23" ht="26.45" customHeight="1" x14ac:dyDescent="0.4">
      <c r="A1" s="67"/>
      <c r="B1" s="68"/>
      <c r="C1" s="68"/>
      <c r="D1" s="69"/>
      <c r="E1" s="68"/>
      <c r="F1" s="68"/>
      <c r="G1" s="68"/>
      <c r="H1" s="70"/>
      <c r="I1" s="70"/>
      <c r="J1" s="70"/>
      <c r="K1" s="70"/>
      <c r="L1" s="70"/>
      <c r="M1" s="70"/>
      <c r="N1" s="70"/>
      <c r="O1" s="70"/>
      <c r="P1" s="70"/>
      <c r="Q1" s="70"/>
      <c r="R1" s="186" t="s">
        <v>129</v>
      </c>
      <c r="S1" s="186"/>
      <c r="T1" s="70"/>
      <c r="U1" s="70"/>
    </row>
    <row r="2" spans="1:23" ht="27.75" customHeight="1" x14ac:dyDescent="0.2">
      <c r="A2" s="222" t="s">
        <v>99</v>
      </c>
      <c r="B2" s="222"/>
      <c r="C2" s="222"/>
      <c r="D2" s="222"/>
      <c r="E2" s="222"/>
      <c r="F2" s="222"/>
      <c r="G2" s="222"/>
      <c r="H2" s="222"/>
      <c r="I2" s="222"/>
      <c r="J2" s="222"/>
      <c r="K2" s="222"/>
      <c r="L2" s="222"/>
      <c r="M2" s="222"/>
      <c r="N2" s="222"/>
      <c r="O2" s="222"/>
      <c r="P2" s="222"/>
      <c r="Q2" s="222"/>
      <c r="R2" s="222"/>
      <c r="S2" s="222"/>
      <c r="T2" s="222"/>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4" t="s">
        <v>130</v>
      </c>
      <c r="C4" s="234"/>
      <c r="D4" s="234"/>
      <c r="E4" s="234"/>
      <c r="F4" s="234"/>
      <c r="G4" s="234"/>
      <c r="H4" s="234"/>
      <c r="I4" s="234"/>
      <c r="J4" s="234"/>
      <c r="K4" s="234"/>
      <c r="L4" s="234"/>
      <c r="M4" s="234"/>
      <c r="N4" s="234"/>
      <c r="O4" s="234"/>
      <c r="P4" s="234"/>
      <c r="Q4" s="234"/>
      <c r="R4" s="234"/>
      <c r="S4" s="234"/>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98</v>
      </c>
      <c r="C6" s="76"/>
      <c r="D6" s="76"/>
      <c r="E6" s="76"/>
      <c r="F6" s="76"/>
      <c r="G6" s="76"/>
      <c r="H6" s="76"/>
      <c r="I6" s="76"/>
      <c r="J6" s="76"/>
      <c r="K6" s="76"/>
      <c r="L6" s="76"/>
      <c r="M6"/>
      <c r="N6"/>
      <c r="O6"/>
      <c r="P6"/>
      <c r="Q6"/>
      <c r="R6"/>
      <c r="T6" s="77"/>
      <c r="U6" s="77"/>
    </row>
    <row r="7" spans="1:23" x14ac:dyDescent="0.15">
      <c r="A7" s="55"/>
      <c r="B7" s="40"/>
      <c r="C7" s="39"/>
      <c r="D7" s="38"/>
      <c r="E7" s="37"/>
      <c r="F7" s="198" t="s">
        <v>76</v>
      </c>
      <c r="G7" s="80"/>
      <c r="H7" s="81"/>
      <c r="I7" s="81"/>
      <c r="J7" s="83" t="s">
        <v>40</v>
      </c>
      <c r="K7" s="84"/>
      <c r="L7" s="81" t="s">
        <v>41</v>
      </c>
      <c r="M7" s="81"/>
      <c r="N7" s="81"/>
      <c r="O7" s="82"/>
      <c r="P7" s="226">
        <f>K7+1</f>
        <v>1</v>
      </c>
      <c r="Q7" s="227"/>
      <c r="R7" s="228"/>
      <c r="S7" s="187" t="s">
        <v>82</v>
      </c>
      <c r="T7" s="77"/>
      <c r="U7" s="77"/>
    </row>
    <row r="8" spans="1:23" x14ac:dyDescent="0.15">
      <c r="A8" s="55"/>
      <c r="B8" s="36"/>
      <c r="C8" s="35"/>
      <c r="D8" s="34"/>
      <c r="E8" s="33"/>
      <c r="F8" s="199"/>
      <c r="G8" s="31" t="s">
        <v>75</v>
      </c>
      <c r="H8" s="30" t="s">
        <v>74</v>
      </c>
      <c r="I8" s="31" t="s">
        <v>73</v>
      </c>
      <c r="J8" s="30" t="s">
        <v>72</v>
      </c>
      <c r="K8" s="30" t="s">
        <v>71</v>
      </c>
      <c r="L8" s="32" t="s">
        <v>70</v>
      </c>
      <c r="M8" s="31" t="s">
        <v>69</v>
      </c>
      <c r="N8" s="30" t="s">
        <v>68</v>
      </c>
      <c r="O8" s="30" t="s">
        <v>67</v>
      </c>
      <c r="P8" s="31" t="s">
        <v>66</v>
      </c>
      <c r="Q8" s="30" t="s">
        <v>65</v>
      </c>
      <c r="R8" s="30" t="s">
        <v>81</v>
      </c>
      <c r="S8" s="188"/>
      <c r="T8" s="77"/>
      <c r="U8" s="77"/>
    </row>
    <row r="9" spans="1:23" ht="29.25" customHeight="1" x14ac:dyDescent="0.15">
      <c r="A9" s="55"/>
      <c r="B9" s="189" t="s">
        <v>86</v>
      </c>
      <c r="C9" s="235" t="s">
        <v>87</v>
      </c>
      <c r="D9" s="236"/>
      <c r="E9" s="237"/>
      <c r="F9" s="58">
        <v>0.25</v>
      </c>
      <c r="G9" s="50"/>
      <c r="H9" s="50"/>
      <c r="I9" s="50"/>
      <c r="J9" s="50"/>
      <c r="K9" s="50"/>
      <c r="L9" s="50"/>
      <c r="M9" s="50"/>
      <c r="N9" s="50"/>
      <c r="O9" s="50"/>
      <c r="P9" s="50"/>
      <c r="Q9" s="50"/>
      <c r="R9" s="50"/>
      <c r="S9" s="22"/>
      <c r="T9" s="74"/>
      <c r="U9" s="74"/>
    </row>
    <row r="10" spans="1:23" ht="29.25" customHeight="1" x14ac:dyDescent="0.15">
      <c r="A10" s="55"/>
      <c r="B10" s="249"/>
      <c r="C10" s="238" t="s">
        <v>91</v>
      </c>
      <c r="D10" s="239"/>
      <c r="E10" s="240"/>
      <c r="F10" s="59">
        <v>0.5</v>
      </c>
      <c r="G10" s="44"/>
      <c r="H10" s="44"/>
      <c r="I10" s="44"/>
      <c r="J10" s="44"/>
      <c r="K10" s="44"/>
      <c r="L10" s="44"/>
      <c r="M10" s="44"/>
      <c r="N10" s="44"/>
      <c r="O10" s="44"/>
      <c r="P10" s="44"/>
      <c r="Q10" s="44"/>
      <c r="R10" s="44"/>
      <c r="S10" s="22"/>
      <c r="T10" s="74"/>
      <c r="U10" s="74"/>
    </row>
    <row r="11" spans="1:23" ht="29.25" customHeight="1" x14ac:dyDescent="0.15">
      <c r="A11" s="55"/>
      <c r="B11" s="190"/>
      <c r="C11" s="238" t="s">
        <v>92</v>
      </c>
      <c r="D11" s="239"/>
      <c r="E11" s="240"/>
      <c r="F11" s="59">
        <v>0.75</v>
      </c>
      <c r="G11" s="44"/>
      <c r="H11" s="44"/>
      <c r="I11" s="44"/>
      <c r="J11" s="44"/>
      <c r="K11" s="44"/>
      <c r="L11" s="44"/>
      <c r="M11" s="44"/>
      <c r="N11" s="44"/>
      <c r="O11" s="44"/>
      <c r="P11" s="44"/>
      <c r="Q11" s="44"/>
      <c r="R11" s="44"/>
      <c r="S11" s="22"/>
      <c r="T11" s="74"/>
      <c r="U11" s="74"/>
    </row>
    <row r="12" spans="1:23" ht="29.25" customHeight="1" x14ac:dyDescent="0.15">
      <c r="A12" s="55"/>
      <c r="B12" s="191"/>
      <c r="C12" s="241" t="s">
        <v>93</v>
      </c>
      <c r="D12" s="242"/>
      <c r="E12" s="243"/>
      <c r="F12" s="60">
        <v>1</v>
      </c>
      <c r="G12" s="92"/>
      <c r="H12" s="92"/>
      <c r="I12" s="92"/>
      <c r="J12" s="92"/>
      <c r="K12" s="92"/>
      <c r="L12" s="92"/>
      <c r="M12" s="92"/>
      <c r="N12" s="92"/>
      <c r="O12" s="92"/>
      <c r="P12" s="92"/>
      <c r="Q12" s="92"/>
      <c r="R12" s="92"/>
      <c r="S12" s="22"/>
      <c r="T12" s="74"/>
      <c r="U12" s="74"/>
    </row>
    <row r="13" spans="1:23" ht="29.25" customHeight="1" x14ac:dyDescent="0.15">
      <c r="A13" s="55"/>
      <c r="B13" s="189" t="s">
        <v>110</v>
      </c>
      <c r="C13" s="244" t="s">
        <v>64</v>
      </c>
      <c r="D13" s="192" t="s">
        <v>94</v>
      </c>
      <c r="E13" s="193"/>
      <c r="F13" s="61">
        <v>0.25</v>
      </c>
      <c r="G13" s="47"/>
      <c r="H13" s="48"/>
      <c r="I13" s="47"/>
      <c r="J13" s="48"/>
      <c r="K13" s="48"/>
      <c r="L13" s="49"/>
      <c r="M13" s="47"/>
      <c r="N13" s="48"/>
      <c r="O13" s="50"/>
      <c r="P13" s="47"/>
      <c r="Q13" s="48"/>
      <c r="R13" s="48"/>
      <c r="S13" s="22"/>
      <c r="T13" s="74"/>
      <c r="U13" s="74"/>
    </row>
    <row r="14" spans="1:23" ht="29.25" customHeight="1" x14ac:dyDescent="0.15">
      <c r="A14" s="55"/>
      <c r="B14" s="249"/>
      <c r="C14" s="245"/>
      <c r="D14" s="194" t="s">
        <v>95</v>
      </c>
      <c r="E14" s="195"/>
      <c r="F14" s="62">
        <v>0.5</v>
      </c>
      <c r="G14" s="51"/>
      <c r="H14" s="44"/>
      <c r="I14" s="51"/>
      <c r="J14" s="44"/>
      <c r="K14" s="44"/>
      <c r="L14" s="43"/>
      <c r="M14" s="51"/>
      <c r="N14" s="44"/>
      <c r="O14" s="44"/>
      <c r="P14" s="51"/>
      <c r="Q14" s="44"/>
      <c r="R14" s="44"/>
      <c r="S14" s="22"/>
      <c r="T14" s="74"/>
      <c r="U14" s="74"/>
    </row>
    <row r="15" spans="1:23" ht="29.25" customHeight="1" x14ac:dyDescent="0.15">
      <c r="A15" s="55"/>
      <c r="B15" s="190"/>
      <c r="C15" s="245"/>
      <c r="D15" s="194" t="s">
        <v>96</v>
      </c>
      <c r="E15" s="195"/>
      <c r="F15" s="62">
        <v>0.75</v>
      </c>
      <c r="G15" s="51"/>
      <c r="H15" s="44"/>
      <c r="I15" s="51"/>
      <c r="J15" s="44"/>
      <c r="K15" s="44"/>
      <c r="L15" s="43"/>
      <c r="M15" s="51"/>
      <c r="N15" s="44"/>
      <c r="O15" s="44"/>
      <c r="P15" s="51"/>
      <c r="Q15" s="44"/>
      <c r="R15" s="44"/>
      <c r="S15" s="22"/>
      <c r="T15" s="74"/>
      <c r="U15" s="74"/>
    </row>
    <row r="16" spans="1:23" ht="29.25" customHeight="1" x14ac:dyDescent="0.15">
      <c r="A16" s="55"/>
      <c r="B16" s="190"/>
      <c r="C16" s="246"/>
      <c r="D16" s="196" t="s">
        <v>97</v>
      </c>
      <c r="E16" s="197"/>
      <c r="F16" s="63">
        <v>1</v>
      </c>
      <c r="G16" s="52"/>
      <c r="H16" s="46"/>
      <c r="I16" s="52"/>
      <c r="J16" s="46"/>
      <c r="K16" s="46"/>
      <c r="L16" s="45"/>
      <c r="M16" s="52"/>
      <c r="N16" s="46"/>
      <c r="O16" s="46"/>
      <c r="P16" s="52"/>
      <c r="Q16" s="46"/>
      <c r="R16" s="46"/>
      <c r="S16" s="22"/>
      <c r="T16" s="74"/>
      <c r="U16" s="74"/>
    </row>
    <row r="17" spans="1:21" ht="29.25" customHeight="1" x14ac:dyDescent="0.15">
      <c r="A17" s="55"/>
      <c r="B17" s="191"/>
      <c r="C17" s="29" t="s">
        <v>62</v>
      </c>
      <c r="D17" s="247" t="s">
        <v>61</v>
      </c>
      <c r="E17" s="24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3" t="s">
        <v>78</v>
      </c>
      <c r="D19" s="233"/>
      <c r="E19" s="233"/>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3" t="s">
        <v>111</v>
      </c>
      <c r="C20" s="224"/>
      <c r="D20" s="224"/>
      <c r="E20" s="225"/>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50" t="s">
        <v>60</v>
      </c>
      <c r="D21" s="250"/>
      <c r="E21" s="250"/>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1" t="s">
        <v>114</v>
      </c>
      <c r="C22" s="252"/>
      <c r="D22" s="252"/>
      <c r="E22" s="252"/>
      <c r="F22" s="252"/>
      <c r="G22" s="252"/>
      <c r="H22" s="252"/>
      <c r="I22" s="252"/>
      <c r="J22" s="252"/>
      <c r="K22" s="252"/>
      <c r="L22" s="252"/>
      <c r="M22" s="252"/>
      <c r="N22" s="252"/>
      <c r="O22" s="253"/>
      <c r="P22" s="229" t="s">
        <v>100</v>
      </c>
      <c r="Q22" s="229"/>
      <c r="R22" s="230"/>
      <c r="S22" s="86">
        <f>COUNTIF(G21:Q21,"&gt;0")</f>
        <v>0</v>
      </c>
      <c r="T22" s="79" t="s">
        <v>59</v>
      </c>
      <c r="U22" s="79"/>
    </row>
    <row r="23" spans="1:21" ht="45" customHeight="1" thickBot="1" x14ac:dyDescent="0.2">
      <c r="A23" s="55"/>
      <c r="B23" s="254"/>
      <c r="C23" s="219"/>
      <c r="D23" s="219"/>
      <c r="E23" s="219"/>
      <c r="F23" s="219"/>
      <c r="G23" s="219"/>
      <c r="H23" s="219"/>
      <c r="I23" s="219"/>
      <c r="J23" s="219"/>
      <c r="K23" s="219"/>
      <c r="L23" s="219"/>
      <c r="M23" s="219"/>
      <c r="N23" s="219"/>
      <c r="O23" s="255"/>
      <c r="P23" s="231" t="s">
        <v>112</v>
      </c>
      <c r="Q23" s="231"/>
      <c r="R23" s="232"/>
      <c r="S23" s="87" t="str">
        <f>IF(S22&lt;1,"",S21/S22)</f>
        <v/>
      </c>
      <c r="T23" s="88" t="s">
        <v>79</v>
      </c>
      <c r="U23" s="88"/>
    </row>
    <row r="24" spans="1:21" ht="126.75" customHeight="1" x14ac:dyDescent="0.4">
      <c r="A24" s="55"/>
      <c r="B24" s="256"/>
      <c r="C24" s="257"/>
      <c r="D24" s="257"/>
      <c r="E24" s="257"/>
      <c r="F24" s="257"/>
      <c r="G24" s="257"/>
      <c r="H24" s="257"/>
      <c r="I24" s="257"/>
      <c r="J24" s="257"/>
      <c r="K24" s="257"/>
      <c r="L24" s="257"/>
      <c r="M24" s="257"/>
      <c r="N24" s="257"/>
      <c r="O24" s="258"/>
      <c r="P24" s="220" t="s">
        <v>122</v>
      </c>
      <c r="Q24" s="221"/>
      <c r="R24" s="221"/>
      <c r="S24" s="221"/>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9" t="s">
        <v>118</v>
      </c>
      <c r="C28" s="210"/>
      <c r="D28" s="85"/>
      <c r="E28" s="85"/>
      <c r="F28" s="85"/>
      <c r="G28" s="213" t="s">
        <v>119</v>
      </c>
      <c r="H28" s="214"/>
      <c r="I28" s="85"/>
      <c r="J28" s="215" t="s">
        <v>121</v>
      </c>
      <c r="K28" s="216"/>
      <c r="M28" s="85"/>
      <c r="N28" s="85"/>
      <c r="O28" s="73"/>
      <c r="P28" s="73"/>
      <c r="Q28" s="73"/>
      <c r="R28" s="73"/>
      <c r="S28" s="73"/>
    </row>
    <row r="29" spans="1:21" ht="27.75" customHeight="1" thickBot="1" x14ac:dyDescent="0.45">
      <c r="A29" s="55"/>
      <c r="B29" s="211"/>
      <c r="C29" s="212"/>
      <c r="D29" s="90" t="s">
        <v>83</v>
      </c>
      <c r="E29" s="91">
        <v>0.9</v>
      </c>
      <c r="F29" s="90" t="s">
        <v>83</v>
      </c>
      <c r="G29" s="211"/>
      <c r="H29" s="212"/>
      <c r="I29" s="90" t="s">
        <v>84</v>
      </c>
      <c r="J29" s="217">
        <f>B29*E29*G29</f>
        <v>0</v>
      </c>
      <c r="K29" s="218"/>
      <c r="M29" s="85"/>
      <c r="N29" s="85"/>
      <c r="O29" s="73"/>
      <c r="P29" s="73"/>
      <c r="Q29" s="73"/>
      <c r="R29" s="73"/>
      <c r="S29" s="73"/>
    </row>
    <row r="30" spans="1:21" ht="71.25" customHeight="1" x14ac:dyDescent="0.4">
      <c r="A30" s="55"/>
      <c r="B30" s="219" t="s">
        <v>123</v>
      </c>
      <c r="C30" s="219"/>
      <c r="D30" s="219"/>
      <c r="E30" s="219"/>
      <c r="F30" s="219"/>
      <c r="G30" s="219"/>
      <c r="H30" s="219"/>
      <c r="I30" s="219"/>
      <c r="J30" s="219"/>
      <c r="K30" s="219"/>
      <c r="L30" s="219"/>
      <c r="M30" s="219"/>
      <c r="N30" s="219"/>
      <c r="O30" s="219"/>
      <c r="P30" s="219"/>
      <c r="Q30" s="219"/>
      <c r="R30" s="219"/>
      <c r="S30" s="219"/>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2">
    <mergeCell ref="B29:C29"/>
    <mergeCell ref="G29:H29"/>
    <mergeCell ref="J29:K29"/>
    <mergeCell ref="C19:E19"/>
    <mergeCell ref="B20:E20"/>
    <mergeCell ref="C21:E21"/>
    <mergeCell ref="B22:O24"/>
    <mergeCell ref="C12:E12"/>
    <mergeCell ref="P24:S24"/>
    <mergeCell ref="C10:E10"/>
    <mergeCell ref="D14:E14"/>
    <mergeCell ref="B28:C28"/>
    <mergeCell ref="G28:H28"/>
    <mergeCell ref="J28:K28"/>
    <mergeCell ref="B9:B12"/>
    <mergeCell ref="C9:E9"/>
    <mergeCell ref="R1:S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（別紙M）申請様式</vt:lpstr>
      <vt:lpstr>（別紙M‐①）利用延人員数計算シート（通所介護）</vt:lpstr>
      <vt:lpstr>（別紙M‐②）利用延人員数計算シート（通所リハビリ）</vt:lpstr>
      <vt:lpstr>'（別紙M）申請様式'!Print_Area</vt:lpstr>
      <vt:lpstr>'（別紙M‐①）利用延人員数計算シート（通所介護）'!Print_Area</vt:lpstr>
      <vt:lpstr>'（別紙M‐②）利用延人員数計算シート（通所リハビリ）'!Print_Area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2021-03-19T01:43:31Z</cp:lastPrinted>
  <dcterms:created xsi:type="dcterms:W3CDTF">2021-01-23T15:32:15Z</dcterms:created>
  <dcterms:modified xsi:type="dcterms:W3CDTF">2021-03-19T02:49:40Z</dcterms:modified>
</cp:coreProperties>
</file>